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стр.1_4" sheetId="4" r:id="rId1"/>
    <sheet name="стр.5_7" sheetId="5" r:id="rId2"/>
  </sheets>
  <definedNames>
    <definedName name="TABLE" localSheetId="0">стр.1_4!#REF!</definedName>
    <definedName name="TABLE" localSheetId="1">стр.5_7!#REF!</definedName>
    <definedName name="TABLE_2" localSheetId="0">стр.1_4!#REF!</definedName>
    <definedName name="TABLE_2" localSheetId="1">стр.5_7!#REF!</definedName>
    <definedName name="_xlnm.Print_Titles" localSheetId="0">стр.1_4!$23:$26</definedName>
    <definedName name="_xlnm.Print_Area" localSheetId="0">стр.1_4!$A$1:$FE$128</definedName>
    <definedName name="_xlnm.Print_Area" localSheetId="1">стр.5_7!$A$1:$FI$63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F93" i="4" l="1"/>
  <c r="DS93" i="4"/>
  <c r="DF93" i="4"/>
  <c r="DN14" i="5" l="1"/>
  <c r="EF62" i="4"/>
  <c r="DS62" i="4"/>
  <c r="DS102" i="4" l="1"/>
  <c r="DF102" i="4"/>
  <c r="DF109" i="4"/>
  <c r="DF110" i="4"/>
  <c r="FM39" i="5" l="1"/>
  <c r="FN38" i="5" s="1"/>
  <c r="FL14" i="5"/>
  <c r="FM44" i="5" l="1"/>
  <c r="DZ14" i="5"/>
  <c r="DS107" i="4"/>
  <c r="DS110" i="4"/>
  <c r="DS115" i="4"/>
  <c r="DZ15" i="5"/>
  <c r="DZ36" i="5" l="1"/>
  <c r="DS29" i="4" l="1"/>
  <c r="DS33" i="4"/>
  <c r="DF103" i="4" l="1"/>
  <c r="DF33" i="4"/>
  <c r="DF108" i="4"/>
  <c r="DF107" i="4"/>
  <c r="DF100" i="4"/>
  <c r="DF115" i="4"/>
  <c r="DS56" i="4" l="1"/>
  <c r="DS55" i="4" s="1"/>
  <c r="DF62" i="4" l="1"/>
  <c r="DN7" i="5" l="1"/>
  <c r="DF56" i="4"/>
  <c r="DF55" i="4" s="1"/>
  <c r="FL11" i="5" l="1"/>
  <c r="EL15" i="5" l="1"/>
  <c r="EF110" i="4"/>
  <c r="EF115" i="4"/>
  <c r="DZ7" i="5" l="1"/>
  <c r="FM7" i="5" s="1"/>
  <c r="EF56" i="4" l="1"/>
  <c r="EF55" i="4" s="1"/>
  <c r="FL13" i="5" l="1"/>
  <c r="EF107" i="4" l="1"/>
  <c r="EF100" i="4"/>
  <c r="DS100" i="4"/>
  <c r="DN37" i="5" l="1"/>
  <c r="EL36" i="5"/>
  <c r="EL14" i="5"/>
  <c r="FI29" i="4"/>
  <c r="FI115" i="4"/>
  <c r="EF29" i="4"/>
  <c r="DF29" i="4"/>
  <c r="EF33" i="4"/>
  <c r="FJ29" i="4" l="1"/>
  <c r="FH29" i="4"/>
  <c r="FH30" i="4" s="1"/>
  <c r="FL7" i="5"/>
  <c r="EL7" i="5"/>
  <c r="FI30" i="4"/>
  <c r="DN36" i="5"/>
  <c r="DN15" i="5"/>
  <c r="FJ30" i="4" l="1"/>
  <c r="FN7" i="5"/>
</calcChain>
</file>

<file path=xl/sharedStrings.xml><?xml version="1.0" encoding="utf-8"?>
<sst xmlns="http://schemas.openxmlformats.org/spreadsheetml/2006/main" count="563" uniqueCount="351">
  <si>
    <t>Утверждаю</t>
  </si>
  <si>
    <t>(наименование должности уполномоченного лица)</t>
  </si>
  <si>
    <t>(наименование учреждения)</t>
  </si>
  <si>
    <t>(подпись)</t>
  </si>
  <si>
    <t>(расшифровка подписи)</t>
  </si>
  <si>
    <t>"</t>
  </si>
  <si>
    <t xml:space="preserve"> г.</t>
  </si>
  <si>
    <t>(на 20</t>
  </si>
  <si>
    <t>г. и плановый период 20</t>
  </si>
  <si>
    <t>22</t>
  </si>
  <si>
    <t>и 20</t>
  </si>
  <si>
    <t>23</t>
  </si>
  <si>
    <t xml:space="preserve"> годов)</t>
  </si>
  <si>
    <t>Коды</t>
  </si>
  <si>
    <t>от "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</si>
  <si>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</si>
  <si>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</si>
  <si>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</si>
  <si>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</si>
  <si>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</si>
  <si>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</si>
  <si>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</si>
  <si>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</si>
  <si>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</si>
  <si>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</si>
  <si>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</si>
  <si>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</si>
  <si>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</si>
  <si>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</si>
  <si>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</si>
  <si>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</si>
  <si>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</si>
  <si>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</si>
  <si>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</si>
  <si>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</si>
  <si>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</si>
  <si>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</si>
  <si>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</si>
  <si>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</si>
  <si>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</si>
  <si>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</si>
  <si>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</si>
  <si>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</si>
  <si>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</si>
  <si>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</si>
  <si>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</si>
  <si>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</si>
  <si>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</si>
  <si>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</si>
  <si>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</si>
  <si>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</si>
  <si>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</si>
  <si>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100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</si>
  <si>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</si>
  <si>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</si>
  <si>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</si>
  <si>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</si>
  <si>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</si>
  <si>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</si>
  <si>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</si>
  <si>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</si>
  <si>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131</t>
  </si>
  <si>
    <t>в том числе:
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</si>
  <si>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</si>
  <si>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</si>
  <si>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</si>
  <si>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 xml:space="preserve"> от приносящей доход деятельности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</si>
  <si>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</si>
  <si>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</si>
  <si>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</si>
  <si>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</si>
  <si>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</si>
  <si>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</si>
  <si>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</si>
  <si>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</si>
  <si>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</si>
  <si>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</si>
  <si>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</si>
  <si>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</si>
  <si>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</si>
  <si>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</si>
  <si>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</si>
  <si>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в том числе:                                                                                                                                                                    целевые субсидии</t>
  </si>
  <si>
    <t>доходы от операций с активами,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</si>
  <si>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</si>
  <si>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</si>
  <si>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</si>
  <si>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</si>
  <si>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</si>
  <si>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</si>
  <si>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</si>
  <si>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</si>
  <si>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200</t>
  </si>
  <si>
    <t>в том числе:
на выплаты персоналу, всего</t>
  </si>
  <si>
    <t>2100</t>
  </si>
  <si>
    <t>210</t>
  </si>
  <si>
    <t>в том числе:
оплата труда</t>
  </si>
  <si>
    <t>2110</t>
  </si>
  <si>
    <t>111</t>
  </si>
  <si>
    <t>211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</si>
  <si>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</si>
  <si>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</si>
  <si>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</si>
  <si>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</si>
  <si>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</si>
  <si>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</si>
  <si>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</si>
  <si>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</si>
  <si>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</si>
  <si>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</si>
  <si>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</si>
  <si>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</si>
  <si>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</si>
  <si>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</si>
  <si>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</si>
  <si>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</si>
  <si>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</si>
  <si>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</si>
  <si>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</si>
  <si>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</si>
  <si>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</si>
  <si>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</si>
  <si>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</si>
  <si>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</si>
  <si>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</si>
  <si>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</si>
  <si>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</si>
  <si>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</si>
  <si>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</si>
  <si>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</si>
  <si>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</si>
  <si>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</si>
  <si>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</si>
  <si>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</si>
  <si>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</si>
  <si>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</si>
  <si>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</si>
  <si>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</si>
  <si>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</si>
  <si>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</si>
  <si>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</si>
  <si>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</si>
  <si>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</si>
  <si>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</si>
  <si>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</si>
  <si>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</si>
  <si>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</si>
  <si>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</si>
  <si>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</si>
  <si>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</si>
  <si>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</si>
  <si>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</si>
  <si>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</si>
  <si>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</si>
  <si>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</si>
  <si>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</si>
  <si>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</si>
  <si>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</si>
  <si>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</si>
  <si>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</si>
  <si>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</si>
  <si>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</si>
  <si>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</si>
  <si>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</si>
  <si>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</si>
  <si>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
(за исключением бюджетных и автономных учреждений)</t>
  </si>
  <si>
    <t>2430</t>
  </si>
  <si>
    <t>634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</si>
  <si>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</si>
  <si>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</si>
  <si>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</si>
  <si>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</si>
  <si>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</si>
  <si>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</si>
  <si>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</si>
  <si>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</si>
  <si>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</si>
  <si>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</si>
  <si>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</si>
  <si>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</si>
  <si>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</si>
  <si>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</si>
  <si>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</si>
  <si>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</si>
  <si>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</si>
  <si>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</si>
  <si>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</si>
  <si>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</si>
  <si>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</si>
  <si>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</si>
  <si>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прочую закупку товаров, работ и услуг</t>
  </si>
  <si>
    <t>2640</t>
  </si>
  <si>
    <t>244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</si>
  <si>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</si>
  <si>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</si>
  <si>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</si>
  <si>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</si>
  <si>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     страхование</t>
  </si>
  <si>
    <t xml:space="preserve">            увеличение стоимости основных средств</t>
  </si>
  <si>
    <t xml:space="preserve">            увеличение стоимости лекарственных препаратов и материалов, применяемых   </t>
  </si>
  <si>
    <t xml:space="preserve">            в медицинских целях</t>
  </si>
  <si>
    <t xml:space="preserve">            увеличение стоимости горюче-смазочных материалов</t>
  </si>
  <si>
    <t xml:space="preserve">            увеличение стоимости строительных материалов</t>
  </si>
  <si>
    <t xml:space="preserve">            увеличение стоимости мягкого инвентаря</t>
  </si>
  <si>
    <t xml:space="preserve">            увеличение стоимости прочих материальных запасов</t>
  </si>
  <si>
    <t xml:space="preserve">            увеличение стоимости прочих материальных запасов однократного применения</t>
  </si>
  <si>
    <t xml:space="preserve">            закупку энергетических ресурсов</t>
  </si>
  <si>
    <t>247</t>
  </si>
  <si>
    <t xml:space="preserve">            из них:
            коммунальные услуги</t>
  </si>
  <si>
    <t>2700</t>
  </si>
  <si>
    <t>400</t>
  </si>
  <si>
    <t>в том числе:
приобретение объектов недвижимого имущества муниципальными учреждениями</t>
  </si>
  <si>
    <t>2710</t>
  </si>
  <si>
    <t>406</t>
  </si>
  <si>
    <t>строительство (реконструкция) объектов недвижимого имущества муниципальными учреждениями</t>
  </si>
  <si>
    <t>2720</t>
  </si>
  <si>
    <t>407</t>
  </si>
  <si>
    <t xml:space="preserve">Выплаты, уменьшающие доход, всего </t>
  </si>
  <si>
    <t>3000</t>
  </si>
  <si>
    <t>в том числе:
налог на прибыль</t>
  </si>
  <si>
    <t>3010</t>
  </si>
  <si>
    <t xml:space="preserve">налог на добавленную стоимость 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</si>
  <si>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</si>
  <si>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</si>
  <si>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</si>
  <si>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</si>
  <si>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</si>
  <si>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</si>
  <si>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</si>
  <si>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</si>
  <si>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</si>
  <si>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</si>
  <si>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</si>
  <si>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</si>
  <si>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</si>
  <si>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</si>
  <si>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</si>
  <si>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 xml:space="preserve">Выплаты на закупку товаров, работ, услуг, всего </t>
  </si>
  <si>
    <t>26000</t>
  </si>
  <si>
    <t>1.1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</si>
  <si>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</si>
  <si>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</si>
  <si>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</si>
  <si>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</si>
  <si>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</si>
  <si>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</si>
  <si>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</si>
  <si>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</t>
  </si>
  <si>
    <t>в том числе:
в соответствии с Федеральным законом № 44-ФЗ</t>
  </si>
  <si>
    <t>26310</t>
  </si>
  <si>
    <t xml:space="preserve">из них:
</t>
  </si>
  <si>
    <t>1.3.2</t>
  </si>
  <si>
    <t>в соответствии с Федеральным законом №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</si>
  <si>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</si>
  <si>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</si>
  <si>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</si>
  <si>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</si>
  <si>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</si>
  <si>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</si>
  <si>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</si>
  <si>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</si>
  <si>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</si>
  <si>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</si>
  <si>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</si>
  <si>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</si>
  <si>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</si>
  <si>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</si>
  <si>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</si>
  <si>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</si>
  <si>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</si>
  <si>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</si>
  <si>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</si>
  <si>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</si>
  <si>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</si>
  <si>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26430.1</t>
  </si>
  <si>
    <t xml:space="preserve">Код по бюджетной классификации Российской Федерации 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</si>
  <si>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</si>
  <si>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</si>
  <si>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</si>
  <si>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</si>
  <si>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</si>
  <si>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</si>
  <si>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</si>
  <si>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</si>
  <si>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</si>
  <si>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</si>
  <si>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</si>
  <si>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</si>
  <si>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</si>
  <si>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</si>
  <si>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</si>
  <si>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</si>
  <si>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</si>
  <si>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</si>
  <si>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</si>
  <si>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</si>
  <si>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</si>
  <si>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Исполнитель</t>
  </si>
  <si>
    <t>(должность)</t>
  </si>
  <si>
    <t>(фамилия, инициалы)</t>
  </si>
  <si>
    <t>(телефон)</t>
  </si>
  <si>
    <t>СОГЛАСОВАНО</t>
  </si>
  <si>
    <t>капитальные вложения в объекты муниципальной собственности, всего</t>
  </si>
  <si>
    <t>2340</t>
  </si>
  <si>
    <t>2350</t>
  </si>
  <si>
    <t>Главный бухгалтер</t>
  </si>
  <si>
    <t>2360</t>
  </si>
  <si>
    <t>24</t>
  </si>
  <si>
    <t>из них:
прочие несоциальные выплаты персоналу в натуральной форме</t>
  </si>
  <si>
    <t>услуги связи</t>
  </si>
  <si>
    <t>План финансово-хозяйственной деятельности на 20</t>
  </si>
  <si>
    <t>Директор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</si>
  <si>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</si>
  <si>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2660</t>
  </si>
  <si>
    <t>в 2022 на 2023</t>
  </si>
  <si>
    <t xml:space="preserve">пд : 374670,05 ГСМ, 722031,68 ГСМ, 59 955 ОС </t>
  </si>
  <si>
    <t>иные выплаты текущего характера организациям</t>
  </si>
  <si>
    <t xml:space="preserve">пд : 374670,05 ГСМ КЗ, 722031,68 ГСМ, 16880 Фараджов, 16621,20 Резепова , 7594,30 ОС (УКС) кредиторка, 56557,55 ОС </t>
  </si>
  <si>
    <t>бюджет : 817,08 КЗ связь,12410,20 КЗ энерг, 10182,92 связь, 3809,16 ТКО, 69642,00 охрана, 150080 м/о, 836813,81 ГСМ, 8720,65 ГВС, 38755,58 ХВС, 594388,28 отопл, 511889,80 энергия</t>
  </si>
  <si>
    <t>2650</t>
  </si>
  <si>
    <t>246</t>
  </si>
  <si>
    <t>бюджет : 4033,60 ТКО, 2345,82 ХВС, 9192,89 ГВС, 614167,42 ТС, 530000 ЭЭ, 72500,00 охрана, 183570,00 м/о, 500000,00 ГСМ</t>
  </si>
  <si>
    <t>пд: 350000 ГСМ КЗ, 1000000 ГСМ; 63054 ОС</t>
  </si>
  <si>
    <t>Бт: 15271,99 КЗ ЭЭ, 1000 КЗ связь</t>
  </si>
  <si>
    <t>2800</t>
  </si>
  <si>
    <t>880</t>
  </si>
  <si>
    <t>специальные расходы</t>
  </si>
  <si>
    <t>30</t>
  </si>
  <si>
    <t xml:space="preserve">            закупку товаров, работ, услуг в целях создания, развития, эксплуатации и вывода из                                                                                                                                                                                                                                                                                                                                                                                                                                                                                                                                    эксплуатации государственных информационных систем: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</si>
  <si>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</t>
  </si>
  <si>
    <t>2024</t>
  </si>
  <si>
    <t>С.А.Тарасенко</t>
  </si>
  <si>
    <t>25</t>
  </si>
  <si>
    <t>Администрация Усть-Удинского сельского поселения Усть-Удинского муниципального района Иркутской области</t>
  </si>
  <si>
    <t>220</t>
  </si>
  <si>
    <t>2025</t>
  </si>
  <si>
    <t>И.С.Горячкина</t>
  </si>
  <si>
    <t>Главный специалист</t>
  </si>
  <si>
    <t>А.С.Порубова</t>
  </si>
  <si>
    <t>8 (39545) 32298</t>
  </si>
  <si>
    <t xml:space="preserve">Глава Усть-Удинского муниципального образования </t>
  </si>
  <si>
    <t>декабря</t>
  </si>
  <si>
    <t>30.12.2022</t>
  </si>
  <si>
    <t>253НИ6Б6</t>
  </si>
  <si>
    <t>3849092455</t>
  </si>
  <si>
    <t>384901001</t>
  </si>
  <si>
    <t>253J5009</t>
  </si>
  <si>
    <t>992</t>
  </si>
  <si>
    <t>В.А.Тарасенко</t>
  </si>
  <si>
    <t>Муниципальное бюджетное учреждение «Комсервис» Усть-Удинского муниципального образования</t>
  </si>
  <si>
    <t>МБУ "Комсервис" Усть-Удинского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</si>
</sst>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/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/>
      <bottom style="thin">
        <color auto="1"/>
      </bottom>
      <diagonal/>
    </border>
    <border>
      <left/>
      <right style="mediumDashDot">
        <color auto="1"/>
      </right>
      <top style="thin">
        <color auto="1"/>
      </top>
      <bottom/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9">
    <xf numFmtId="0" fontId="0" fillId="0" borderId="0" xfId="0"/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top" wrapText="1" indent="3"/>
    </xf>
    <xf numFmtId="49" fontId="4" fillId="2" borderId="0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left"/>
    </xf>
    <xf numFmtId="0" fontId="4" fillId="2" borderId="14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horizontal="center" vertical="top"/>
    </xf>
    <xf numFmtId="0" fontId="4" fillId="2" borderId="17" xfId="0" applyNumberFormat="1" applyFont="1" applyFill="1" applyBorder="1" applyAlignment="1">
      <alignment horizontal="left"/>
    </xf>
    <xf numFmtId="0" fontId="4" fillId="2" borderId="18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/>
    <xf numFmtId="0" fontId="4" fillId="2" borderId="28" xfId="0" applyNumberFormat="1" applyFont="1" applyFill="1" applyBorder="1" applyAlignment="1">
      <alignment horizontal="left"/>
    </xf>
    <xf numFmtId="0" fontId="4" fillId="2" borderId="29" xfId="0" applyNumberFormat="1" applyFont="1" applyFill="1" applyBorder="1" applyAlignment="1">
      <alignment horizontal="left"/>
    </xf>
    <xf numFmtId="0" fontId="3" fillId="2" borderId="29" xfId="0" applyNumberFormat="1" applyFont="1" applyFill="1" applyBorder="1" applyAlignment="1">
      <alignment horizontal="center" vertical="top"/>
    </xf>
    <xf numFmtId="0" fontId="4" fillId="2" borderId="32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left"/>
    </xf>
    <xf numFmtId="4" fontId="4" fillId="2" borderId="6" xfId="0" applyNumberFormat="1" applyFont="1" applyFill="1" applyBorder="1" applyAlignment="1"/>
    <xf numFmtId="4" fontId="4" fillId="2" borderId="7" xfId="0" applyNumberFormat="1" applyFont="1" applyFill="1" applyBorder="1" applyAlignment="1"/>
    <xf numFmtId="4" fontId="4" fillId="2" borderId="8" xfId="0" applyNumberFormat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4" fillId="2" borderId="11" xfId="0" applyNumberFormat="1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 wrapText="1" indent="3"/>
    </xf>
    <xf numFmtId="0" fontId="4" fillId="2" borderId="7" xfId="0" applyNumberFormat="1" applyFont="1" applyFill="1" applyBorder="1" applyAlignment="1">
      <alignment horizontal="left" indent="3"/>
    </xf>
    <xf numFmtId="49" fontId="4" fillId="2" borderId="2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left" wrapText="1" indent="3"/>
    </xf>
    <xf numFmtId="0" fontId="8" fillId="3" borderId="9" xfId="0" applyNumberFormat="1" applyFont="1" applyFill="1" applyBorder="1" applyAlignment="1">
      <alignment horizontal="left" wrapText="1" indent="3"/>
    </xf>
    <xf numFmtId="49" fontId="4" fillId="3" borderId="25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5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left"/>
    </xf>
    <xf numFmtId="0" fontId="8" fillId="3" borderId="9" xfId="0" applyNumberFormat="1" applyFont="1" applyFill="1" applyBorder="1" applyAlignment="1">
      <alignment horizontal="left"/>
    </xf>
    <xf numFmtId="0" fontId="8" fillId="3" borderId="48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4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2" borderId="43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4" fillId="2" borderId="35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 wrapText="1" indent="2"/>
    </xf>
    <xf numFmtId="0" fontId="4" fillId="2" borderId="10" xfId="0" applyNumberFormat="1" applyFont="1" applyFill="1" applyBorder="1" applyAlignment="1">
      <alignment horizontal="left" indent="2"/>
    </xf>
    <xf numFmtId="49" fontId="4" fillId="2" borderId="26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" fontId="4" fillId="2" borderId="27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left"/>
    </xf>
    <xf numFmtId="0" fontId="2" fillId="2" borderId="10" xfId="0" applyNumberFormat="1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 wrapText="1" indent="4"/>
    </xf>
    <xf numFmtId="0" fontId="4" fillId="2" borderId="10" xfId="0" applyNumberFormat="1" applyFont="1" applyFill="1" applyBorder="1" applyAlignment="1">
      <alignment horizontal="left" indent="4"/>
    </xf>
    <xf numFmtId="0" fontId="4" fillId="4" borderId="9" xfId="0" applyNumberFormat="1" applyFont="1" applyFill="1" applyBorder="1" applyAlignment="1">
      <alignment horizontal="left" wrapText="1" indent="4"/>
    </xf>
    <xf numFmtId="0" fontId="4" fillId="4" borderId="10" xfId="0" applyNumberFormat="1" applyFont="1" applyFill="1" applyBorder="1" applyAlignment="1">
      <alignment horizontal="left" indent="4"/>
    </xf>
    <xf numFmtId="0" fontId="4" fillId="2" borderId="9" xfId="0" applyNumberFormat="1" applyFont="1" applyFill="1" applyBorder="1" applyAlignment="1">
      <alignment horizontal="left" wrapText="1" indent="3"/>
    </xf>
    <xf numFmtId="0" fontId="4" fillId="2" borderId="10" xfId="0" applyNumberFormat="1" applyFont="1" applyFill="1" applyBorder="1" applyAlignment="1">
      <alignment horizontal="left" indent="3"/>
    </xf>
    <xf numFmtId="0" fontId="8" fillId="2" borderId="9" xfId="0" applyNumberFormat="1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left" wrapText="1"/>
    </xf>
    <xf numFmtId="0" fontId="8" fillId="3" borderId="10" xfId="0" applyNumberFormat="1" applyFont="1" applyFill="1" applyBorder="1" applyAlignment="1">
      <alignment horizontal="left"/>
    </xf>
    <xf numFmtId="0" fontId="8" fillId="3" borderId="12" xfId="0" applyNumberFormat="1" applyFont="1" applyFill="1" applyBorder="1" applyAlignment="1"/>
    <xf numFmtId="0" fontId="8" fillId="3" borderId="9" xfId="0" applyNumberFormat="1" applyFont="1" applyFill="1" applyBorder="1" applyAlignment="1"/>
    <xf numFmtId="0" fontId="8" fillId="3" borderId="49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left" wrapText="1"/>
    </xf>
    <xf numFmtId="0" fontId="8" fillId="3" borderId="2" xfId="0" applyNumberFormat="1" applyFont="1" applyFill="1" applyBorder="1" applyAlignment="1">
      <alignment horizontal="left" wrapText="1"/>
    </xf>
    <xf numFmtId="0" fontId="8" fillId="3" borderId="6" xfId="0" applyNumberFormat="1" applyFont="1" applyFill="1" applyBorder="1" applyAlignment="1">
      <alignment horizontal="left" wrapText="1"/>
    </xf>
    <xf numFmtId="0" fontId="8" fillId="3" borderId="7" xfId="0" applyNumberFormat="1" applyFont="1" applyFill="1" applyBorder="1" applyAlignment="1">
      <alignment horizontal="left" wrapText="1"/>
    </xf>
    <xf numFmtId="49" fontId="4" fillId="2" borderId="50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0" fontId="4" fillId="2" borderId="52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 wrapText="1" indent="1"/>
    </xf>
    <xf numFmtId="0" fontId="4" fillId="2" borderId="10" xfId="0" applyNumberFormat="1" applyFont="1" applyFill="1" applyBorder="1" applyAlignment="1">
      <alignment horizontal="left" indent="1"/>
    </xf>
    <xf numFmtId="0" fontId="4" fillId="2" borderId="9" xfId="0" applyNumberFormat="1" applyFont="1" applyFill="1" applyBorder="1" applyAlignment="1">
      <alignment horizontal="left" vertical="center" wrapText="1" indent="3"/>
    </xf>
    <xf numFmtId="0" fontId="4" fillId="2" borderId="10" xfId="0" applyNumberFormat="1" applyFont="1" applyFill="1" applyBorder="1" applyAlignment="1">
      <alignment horizontal="left" vertical="center" indent="3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 wrapText="1" indent="4"/>
    </xf>
    <xf numFmtId="0" fontId="4" fillId="2" borderId="7" xfId="0" applyNumberFormat="1" applyFont="1" applyFill="1" applyBorder="1" applyAlignment="1">
      <alignment horizontal="left" vertical="center" indent="4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left" wrapText="1" indent="1"/>
    </xf>
    <xf numFmtId="0" fontId="4" fillId="2" borderId="7" xfId="0" applyNumberFormat="1" applyFont="1" applyFill="1" applyBorder="1" applyAlignment="1">
      <alignment horizontal="left" indent="1"/>
    </xf>
    <xf numFmtId="0" fontId="4" fillId="2" borderId="6" xfId="0" applyNumberFormat="1" applyFont="1" applyFill="1" applyBorder="1" applyAlignment="1">
      <alignment horizontal="left" indent="3"/>
    </xf>
    <xf numFmtId="0" fontId="4" fillId="2" borderId="1" xfId="0" applyNumberFormat="1" applyFont="1" applyFill="1" applyBorder="1" applyAlignment="1">
      <alignment horizontal="left" indent="3"/>
    </xf>
    <xf numFmtId="0" fontId="4" fillId="2" borderId="2" xfId="0" applyNumberFormat="1" applyFont="1" applyFill="1" applyBorder="1" applyAlignment="1">
      <alignment horizontal="left" indent="3"/>
    </xf>
    <xf numFmtId="0" fontId="4" fillId="2" borderId="1" xfId="0" applyNumberFormat="1" applyFont="1" applyFill="1" applyBorder="1" applyAlignment="1">
      <alignment horizontal="left" indent="2"/>
    </xf>
    <xf numFmtId="0" fontId="4" fillId="2" borderId="2" xfId="0" applyNumberFormat="1" applyFont="1" applyFill="1" applyBorder="1" applyAlignment="1">
      <alignment horizontal="left" indent="2"/>
    </xf>
    <xf numFmtId="0" fontId="4" fillId="2" borderId="6" xfId="0" applyNumberFormat="1" applyFont="1" applyFill="1" applyBorder="1" applyAlignment="1">
      <alignment horizontal="left" indent="2"/>
    </xf>
    <xf numFmtId="0" fontId="4" fillId="2" borderId="7" xfId="0" applyNumberFormat="1" applyFont="1" applyFill="1" applyBorder="1" applyAlignment="1">
      <alignment horizontal="left" indent="2"/>
    </xf>
    <xf numFmtId="0" fontId="4" fillId="2" borderId="9" xfId="0" applyNumberFormat="1" applyFont="1" applyFill="1" applyBorder="1" applyAlignment="1">
      <alignment horizontal="left" indent="3"/>
    </xf>
    <xf numFmtId="0" fontId="4" fillId="2" borderId="10" xfId="0" applyNumberFormat="1" applyFont="1" applyFill="1" applyBorder="1" applyAlignment="1">
      <alignment horizontal="left" vertical="center" wrapText="1" indent="3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4" fontId="4" fillId="2" borderId="36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4" fontId="4" fillId="2" borderId="35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0" fontId="4" fillId="2" borderId="34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2" borderId="40" xfId="0" applyNumberFormat="1" applyFont="1" applyFill="1" applyBorder="1" applyAlignment="1">
      <alignment horizontal="center"/>
    </xf>
    <xf numFmtId="4" fontId="4" fillId="2" borderId="36" xfId="0" applyNumberFormat="1" applyFont="1" applyFill="1" applyBorder="1" applyAlignment="1">
      <alignment horizontal="center" vertical="top"/>
    </xf>
    <xf numFmtId="4" fontId="4" fillId="2" borderId="24" xfId="0" applyNumberFormat="1" applyFont="1" applyFill="1" applyBorder="1" applyAlignment="1">
      <alignment horizontal="center" vertical="top"/>
    </xf>
    <xf numFmtId="4" fontId="4" fillId="2" borderId="35" xfId="0" applyNumberFormat="1" applyFont="1" applyFill="1" applyBorder="1" applyAlignment="1">
      <alignment horizontal="center" vertical="top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right"/>
    </xf>
    <xf numFmtId="49" fontId="4" fillId="2" borderId="7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wrapText="1"/>
    </xf>
    <xf numFmtId="0" fontId="8" fillId="2" borderId="2" xfId="0" applyNumberFormat="1" applyFont="1" applyFill="1" applyBorder="1" applyAlignment="1">
      <alignment wrapText="1"/>
    </xf>
    <xf numFmtId="0" fontId="8" fillId="2" borderId="41" xfId="0" applyNumberFormat="1" applyFont="1" applyFill="1" applyBorder="1" applyAlignment="1">
      <alignment wrapText="1"/>
    </xf>
    <xf numFmtId="0" fontId="8" fillId="2" borderId="6" xfId="0" applyNumberFormat="1" applyFont="1" applyFill="1" applyBorder="1" applyAlignment="1">
      <alignment wrapText="1"/>
    </xf>
    <xf numFmtId="0" fontId="8" fillId="2" borderId="7" xfId="0" applyNumberFormat="1" applyFont="1" applyFill="1" applyBorder="1" applyAlignment="1">
      <alignment wrapText="1"/>
    </xf>
    <xf numFmtId="0" fontId="8" fillId="2" borderId="43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top"/>
    </xf>
    <xf numFmtId="4" fontId="5" fillId="2" borderId="0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49" fontId="4" fillId="0" borderId="25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/>
    </xf>
    <xf numFmtId="0" fontId="4" fillId="2" borderId="38" xfId="0" applyNumberFormat="1" applyFont="1" applyFill="1" applyBorder="1" applyAlignment="1">
      <alignment horizontal="center"/>
    </xf>
    <xf numFmtId="0" fontId="4" fillId="2" borderId="44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top"/>
    </xf>
    <xf numFmtId="0" fontId="3" fillId="2" borderId="31" xfId="0" applyNumberFormat="1" applyFont="1" applyFill="1" applyBorder="1" applyAlignment="1">
      <alignment horizontal="center" vertical="top"/>
    </xf>
    <xf numFmtId="0" fontId="4" fillId="2" borderId="14" xfId="0" applyNumberFormat="1" applyFont="1" applyFill="1" applyBorder="1" applyAlignment="1">
      <alignment horizontal="right"/>
    </xf>
    <xf numFmtId="0" fontId="4" fillId="2" borderId="7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41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4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4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left" vertical="top" wrapText="1" indent="3"/>
    </xf>
    <xf numFmtId="0" fontId="4" fillId="2" borderId="10" xfId="0" applyNumberFormat="1" applyFont="1" applyFill="1" applyBorder="1" applyAlignment="1">
      <alignment horizontal="left" vertical="top" wrapText="1" indent="3"/>
    </xf>
    <xf numFmtId="0" fontId="4" fillId="2" borderId="1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left" vertical="top" wrapText="1" indent="3"/>
    </xf>
    <xf numFmtId="0" fontId="4" fillId="2" borderId="36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33" xfId="0" applyNumberFormat="1" applyFont="1" applyFill="1" applyBorder="1" applyAlignment="1">
      <alignment horizontal="center"/>
    </xf>
    <xf numFmtId="0" fontId="4" fillId="2" borderId="33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28"/>
  <sheetViews>
    <sheetView view="pageBreakPreview" topLeftCell="A6" zoomScale="130" zoomScaleSheetLayoutView="130" workbookViewId="0">
      <selection activeCell="A21" sqref="A21:FE21"/>
    </sheetView>
  </sheetViews>
  <sheetFormatPr defaultColWidth="0.85546875" defaultRowHeight="11.25" x14ac:dyDescent="0.2"/>
  <cols>
    <col min="1" max="18" width="0.85546875" style="3"/>
    <col min="19" max="19" width="0.85546875" style="3" customWidth="1"/>
    <col min="20" max="60" width="0.85546875" style="3"/>
    <col min="61" max="61" width="1.42578125" style="3" customWidth="1"/>
    <col min="62" max="65" width="0.85546875" style="3"/>
    <col min="66" max="66" width="0.85546875" style="3" customWidth="1"/>
    <col min="67" max="69" width="0.85546875" style="3"/>
    <col min="70" max="70" width="0.85546875" style="3" customWidth="1"/>
    <col min="71" max="81" width="0.85546875" style="3"/>
    <col min="82" max="83" width="0.85546875" style="3" customWidth="1"/>
    <col min="84" max="92" width="0.85546875" style="3"/>
    <col min="93" max="93" width="1.85546875" style="3" customWidth="1"/>
    <col min="94" max="95" width="0.85546875" style="3"/>
    <col min="96" max="96" width="1.42578125" style="3" customWidth="1"/>
    <col min="97" max="109" width="0.85546875" style="3"/>
    <col min="110" max="117" width="0.85546875" style="20"/>
    <col min="118" max="118" width="0.85546875" style="20" customWidth="1"/>
    <col min="119" max="128" width="0.85546875" style="20"/>
    <col min="129" max="129" width="0.85546875" style="20" customWidth="1"/>
    <col min="130" max="148" width="0.85546875" style="20"/>
    <col min="149" max="163" width="0.85546875" style="3"/>
    <col min="164" max="164" width="18.7109375" style="3" customWidth="1"/>
    <col min="165" max="165" width="10.85546875" style="3" customWidth="1"/>
    <col min="166" max="166" width="13.28515625" style="3" customWidth="1"/>
    <col min="167" max="16384" width="0.85546875" style="3"/>
  </cols>
  <sheetData>
    <row r="1" spans="1:161" s="24" customFormat="1" ht="10.5" x14ac:dyDescent="0.2"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52" t="s">
        <v>0</v>
      </c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</row>
    <row r="2" spans="1:161" s="24" customFormat="1" ht="10.5" x14ac:dyDescent="0.2"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53" t="s">
        <v>311</v>
      </c>
      <c r="DX2" s="253"/>
      <c r="DY2" s="253"/>
      <c r="DZ2" s="253"/>
      <c r="EA2" s="253"/>
      <c r="EB2" s="253"/>
      <c r="EC2" s="253"/>
      <c r="ED2" s="253"/>
      <c r="EE2" s="253"/>
      <c r="EF2" s="253"/>
      <c r="EG2" s="253"/>
      <c r="EH2" s="253"/>
      <c r="EI2" s="253"/>
      <c r="EJ2" s="253"/>
      <c r="EK2" s="253"/>
      <c r="EL2" s="253"/>
      <c r="EM2" s="253"/>
      <c r="EN2" s="253"/>
      <c r="EO2" s="253"/>
      <c r="EP2" s="253"/>
      <c r="EQ2" s="253"/>
      <c r="ER2" s="253"/>
      <c r="ES2" s="253"/>
      <c r="ET2" s="253"/>
      <c r="EU2" s="253"/>
      <c r="EV2" s="253"/>
      <c r="EW2" s="253"/>
      <c r="EX2" s="253"/>
      <c r="EY2" s="253"/>
      <c r="EZ2" s="253"/>
      <c r="FA2" s="253"/>
      <c r="FB2" s="253"/>
      <c r="FC2" s="253"/>
      <c r="FD2" s="253"/>
      <c r="FE2" s="253"/>
    </row>
    <row r="3" spans="1:161" s="2" customFormat="1" ht="10.5" customHeight="1" x14ac:dyDescent="0.15"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54" t="s">
        <v>1</v>
      </c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</row>
    <row r="4" spans="1:161" s="24" customFormat="1" ht="10.5" x14ac:dyDescent="0.2"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55" t="s">
        <v>350</v>
      </c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</row>
    <row r="5" spans="1:161" s="2" customFormat="1" ht="10.5" customHeight="1" x14ac:dyDescent="0.15"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54" t="s">
        <v>2</v>
      </c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</row>
    <row r="6" spans="1:161" s="24" customFormat="1" ht="10.5" x14ac:dyDescent="0.2"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8"/>
      <c r="EK6" s="28"/>
      <c r="EL6" s="253" t="s">
        <v>331</v>
      </c>
      <c r="EM6" s="253"/>
      <c r="EN6" s="253"/>
      <c r="EO6" s="253"/>
      <c r="EP6" s="253"/>
      <c r="EQ6" s="253"/>
      <c r="ER6" s="253"/>
      <c r="ES6" s="253"/>
      <c r="ET6" s="253"/>
      <c r="EU6" s="253"/>
      <c r="EV6" s="253"/>
      <c r="EW6" s="253"/>
      <c r="EX6" s="253"/>
      <c r="EY6" s="253"/>
      <c r="EZ6" s="253"/>
      <c r="FA6" s="253"/>
      <c r="FB6" s="253"/>
      <c r="FC6" s="253"/>
      <c r="FD6" s="253"/>
      <c r="FE6" s="253"/>
    </row>
    <row r="7" spans="1:161" s="2" customFormat="1" ht="10.5" customHeight="1" x14ac:dyDescent="0.15"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57" t="s">
        <v>3</v>
      </c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31"/>
      <c r="EK7" s="31"/>
      <c r="EL7" s="254" t="s">
        <v>4</v>
      </c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</row>
    <row r="8" spans="1:161" s="24" customFormat="1" ht="10.5" x14ac:dyDescent="0.2"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58" t="s">
        <v>5</v>
      </c>
      <c r="DX8" s="258"/>
      <c r="DY8" s="259" t="s">
        <v>327</v>
      </c>
      <c r="DZ8" s="259"/>
      <c r="EA8" s="259"/>
      <c r="EB8" s="260" t="s">
        <v>5</v>
      </c>
      <c r="EC8" s="260"/>
      <c r="ED8" s="47"/>
      <c r="EE8" s="253" t="s">
        <v>341</v>
      </c>
      <c r="EF8" s="253"/>
      <c r="EG8" s="253"/>
      <c r="EH8" s="253"/>
      <c r="EI8" s="253"/>
      <c r="EJ8" s="253"/>
      <c r="EK8" s="253"/>
      <c r="EL8" s="253"/>
      <c r="EM8" s="253"/>
      <c r="EN8" s="253"/>
      <c r="EO8" s="253"/>
      <c r="EP8" s="253"/>
      <c r="EQ8" s="253"/>
      <c r="ER8" s="253"/>
      <c r="ES8" s="253"/>
      <c r="ET8" s="261">
        <v>20</v>
      </c>
      <c r="EU8" s="261"/>
      <c r="EV8" s="261"/>
      <c r="EW8" s="262" t="s">
        <v>9</v>
      </c>
      <c r="EX8" s="262"/>
      <c r="EY8" s="262"/>
      <c r="EZ8" s="263" t="s">
        <v>6</v>
      </c>
      <c r="FA8" s="263"/>
      <c r="FB8" s="263"/>
    </row>
    <row r="9" spans="1:161" ht="8.25" customHeight="1" x14ac:dyDescent="0.2"/>
    <row r="10" spans="1:161" s="25" customFormat="1" ht="12.75" customHeight="1" x14ac:dyDescent="0.2">
      <c r="AQ10" s="27"/>
      <c r="AR10" s="251" t="s">
        <v>310</v>
      </c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64" t="s">
        <v>11</v>
      </c>
      <c r="CT10" s="264"/>
      <c r="CU10" s="264"/>
      <c r="CV10" s="265" t="s">
        <v>6</v>
      </c>
      <c r="CW10" s="265"/>
      <c r="CX10" s="265"/>
      <c r="CY10" s="265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</row>
    <row r="11" spans="1:161" s="25" customFormat="1" ht="12.75" customHeight="1" x14ac:dyDescent="0.2">
      <c r="AR11" s="35"/>
      <c r="AS11" s="35"/>
      <c r="AT11" s="35"/>
      <c r="AU11" s="35"/>
      <c r="AV11" s="35"/>
      <c r="AW11" s="35"/>
      <c r="AX11" s="35"/>
      <c r="AY11" s="27" t="s">
        <v>7</v>
      </c>
      <c r="AZ11" s="27"/>
      <c r="BA11" s="27"/>
      <c r="BB11" s="27"/>
      <c r="BC11" s="27"/>
      <c r="BD11" s="27"/>
      <c r="BE11" s="27"/>
      <c r="BF11" s="36" t="s">
        <v>11</v>
      </c>
      <c r="BG11" s="36"/>
      <c r="BH11" s="36"/>
      <c r="BI11" s="27" t="s">
        <v>8</v>
      </c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36" t="s">
        <v>307</v>
      </c>
      <c r="CF11" s="36"/>
      <c r="CG11" s="36"/>
      <c r="CH11" s="27" t="s">
        <v>10</v>
      </c>
      <c r="CI11" s="27"/>
      <c r="CJ11" s="27"/>
      <c r="CK11" s="27"/>
      <c r="CL11" s="27"/>
      <c r="CM11" s="36" t="s">
        <v>332</v>
      </c>
      <c r="CN11" s="36"/>
      <c r="CO11" s="36"/>
      <c r="CP11" s="27" t="s">
        <v>12</v>
      </c>
      <c r="CQ11" s="27"/>
      <c r="CR11" s="27"/>
      <c r="CS11" s="27"/>
      <c r="CT11" s="27"/>
      <c r="CU11" s="27"/>
      <c r="CV11" s="27"/>
      <c r="CW11" s="27"/>
      <c r="CX11" s="27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81" t="s">
        <v>13</v>
      </c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3"/>
    </row>
    <row r="12" spans="1:161" x14ac:dyDescent="0.2">
      <c r="ES12" s="84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6"/>
    </row>
    <row r="13" spans="1:161" ht="12.75" customHeight="1" x14ac:dyDescent="0.2">
      <c r="BG13" s="241" t="s">
        <v>14</v>
      </c>
      <c r="BH13" s="241"/>
      <c r="BI13" s="241"/>
      <c r="BJ13" s="241"/>
      <c r="BK13" s="91" t="s">
        <v>327</v>
      </c>
      <c r="BL13" s="103"/>
      <c r="BM13" s="103"/>
      <c r="BN13" s="243" t="s">
        <v>5</v>
      </c>
      <c r="BO13" s="243"/>
      <c r="BP13" s="48"/>
      <c r="BQ13" s="103" t="s">
        <v>341</v>
      </c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241">
        <v>20</v>
      </c>
      <c r="CG13" s="241"/>
      <c r="CH13" s="241"/>
      <c r="CI13" s="242" t="s">
        <v>9</v>
      </c>
      <c r="CJ13" s="242"/>
      <c r="CK13" s="242"/>
      <c r="CL13" s="243" t="s">
        <v>6</v>
      </c>
      <c r="CM13" s="243"/>
      <c r="CN13" s="243"/>
      <c r="CO13" s="243"/>
      <c r="EQ13" s="32" t="s">
        <v>15</v>
      </c>
      <c r="ES13" s="210" t="s">
        <v>342</v>
      </c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44"/>
    </row>
    <row r="14" spans="1:161" ht="16.5" customHeight="1" x14ac:dyDescent="0.2">
      <c r="A14" s="243" t="s">
        <v>16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EQ14" s="32" t="s">
        <v>17</v>
      </c>
      <c r="ES14" s="51" t="s">
        <v>346</v>
      </c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227"/>
    </row>
    <row r="15" spans="1:161" ht="11.25" customHeight="1" x14ac:dyDescent="0.2">
      <c r="A15" s="3" t="s">
        <v>18</v>
      </c>
      <c r="AB15" s="228" t="s">
        <v>333</v>
      </c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8"/>
      <c r="DM15" s="228"/>
      <c r="DN15" s="228"/>
      <c r="DO15" s="228"/>
      <c r="DP15" s="228"/>
      <c r="EQ15" s="32" t="s">
        <v>19</v>
      </c>
      <c r="ES15" s="51" t="s">
        <v>347</v>
      </c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227"/>
    </row>
    <row r="16" spans="1:161" x14ac:dyDescent="0.2">
      <c r="EQ16" s="32" t="s">
        <v>17</v>
      </c>
      <c r="ES16" s="51" t="s">
        <v>343</v>
      </c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227"/>
    </row>
    <row r="17" spans="1:166" x14ac:dyDescent="0.2">
      <c r="EQ17" s="32" t="s">
        <v>20</v>
      </c>
      <c r="ES17" s="51" t="s">
        <v>344</v>
      </c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227"/>
    </row>
    <row r="18" spans="1:166" x14ac:dyDescent="0.2">
      <c r="A18" s="3" t="s">
        <v>21</v>
      </c>
      <c r="K18" s="228" t="s">
        <v>349</v>
      </c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EQ18" s="32" t="s">
        <v>22</v>
      </c>
      <c r="ES18" s="51" t="s">
        <v>345</v>
      </c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227"/>
    </row>
    <row r="19" spans="1:166" ht="15" customHeight="1" x14ac:dyDescent="0.2">
      <c r="A19" s="3" t="s">
        <v>23</v>
      </c>
      <c r="EQ19" s="32" t="s">
        <v>24</v>
      </c>
      <c r="ES19" s="201" t="s">
        <v>25</v>
      </c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29"/>
    </row>
    <row r="20" spans="1:166" ht="8.25" customHeight="1" x14ac:dyDescent="0.2"/>
    <row r="21" spans="1:166" s="1" customFormat="1" ht="12" customHeight="1" x14ac:dyDescent="0.15">
      <c r="A21" s="230" t="s">
        <v>26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</row>
    <row r="22" spans="1:166" ht="6.75" customHeight="1" x14ac:dyDescent="0.2"/>
    <row r="23" spans="1:166" ht="12" customHeight="1" x14ac:dyDescent="0.2">
      <c r="A23" s="81" t="s">
        <v>27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3"/>
      <c r="BX23" s="107" t="s">
        <v>28</v>
      </c>
      <c r="BY23" s="108"/>
      <c r="BZ23" s="108"/>
      <c r="CA23" s="108"/>
      <c r="CB23" s="108"/>
      <c r="CC23" s="108"/>
      <c r="CD23" s="108"/>
      <c r="CE23" s="109"/>
      <c r="CF23" s="107" t="s">
        <v>29</v>
      </c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9"/>
      <c r="CS23" s="107" t="s">
        <v>30</v>
      </c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9"/>
      <c r="DF23" s="183" t="s">
        <v>31</v>
      </c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231"/>
    </row>
    <row r="24" spans="1:166" ht="12.75" customHeight="1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6"/>
      <c r="BX24" s="110"/>
      <c r="BY24" s="111"/>
      <c r="BZ24" s="111"/>
      <c r="CA24" s="111"/>
      <c r="CB24" s="111"/>
      <c r="CC24" s="111"/>
      <c r="CD24" s="111"/>
      <c r="CE24" s="112"/>
      <c r="CF24" s="110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2"/>
      <c r="CS24" s="110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2"/>
      <c r="DF24" s="121" t="s">
        <v>32</v>
      </c>
      <c r="DG24" s="122"/>
      <c r="DH24" s="122"/>
      <c r="DI24" s="122"/>
      <c r="DJ24" s="122"/>
      <c r="DK24" s="122"/>
      <c r="DL24" s="123">
        <v>23</v>
      </c>
      <c r="DM24" s="123"/>
      <c r="DN24" s="123"/>
      <c r="DO24" s="119" t="s">
        <v>6</v>
      </c>
      <c r="DP24" s="119"/>
      <c r="DQ24" s="119"/>
      <c r="DR24" s="120"/>
      <c r="DS24" s="121" t="s">
        <v>32</v>
      </c>
      <c r="DT24" s="122"/>
      <c r="DU24" s="122"/>
      <c r="DV24" s="122"/>
      <c r="DW24" s="122"/>
      <c r="DX24" s="122"/>
      <c r="DY24" s="123">
        <v>24</v>
      </c>
      <c r="DZ24" s="123"/>
      <c r="EA24" s="123"/>
      <c r="EB24" s="119" t="s">
        <v>6</v>
      </c>
      <c r="EC24" s="119"/>
      <c r="ED24" s="119"/>
      <c r="EE24" s="120"/>
      <c r="EF24" s="121" t="s">
        <v>32</v>
      </c>
      <c r="EG24" s="122"/>
      <c r="EH24" s="122"/>
      <c r="EI24" s="122"/>
      <c r="EJ24" s="122"/>
      <c r="EK24" s="122"/>
      <c r="EL24" s="123">
        <v>25</v>
      </c>
      <c r="EM24" s="123"/>
      <c r="EN24" s="123"/>
      <c r="EO24" s="119" t="s">
        <v>6</v>
      </c>
      <c r="EP24" s="119"/>
      <c r="EQ24" s="119"/>
      <c r="ER24" s="120"/>
      <c r="ES24" s="107" t="s">
        <v>33</v>
      </c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9"/>
    </row>
    <row r="25" spans="1:166" ht="36.75" customHeight="1" x14ac:dyDescent="0.2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5"/>
      <c r="BX25" s="113"/>
      <c r="BY25" s="114"/>
      <c r="BZ25" s="114"/>
      <c r="CA25" s="114"/>
      <c r="CB25" s="114"/>
      <c r="CC25" s="114"/>
      <c r="CD25" s="114"/>
      <c r="CE25" s="115"/>
      <c r="CF25" s="113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5"/>
      <c r="CS25" s="113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5"/>
      <c r="DF25" s="232" t="s">
        <v>34</v>
      </c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4"/>
      <c r="DS25" s="232" t="s">
        <v>35</v>
      </c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4"/>
      <c r="EF25" s="232" t="s">
        <v>36</v>
      </c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4"/>
      <c r="ES25" s="113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5"/>
    </row>
    <row r="26" spans="1:166" ht="11.25" customHeight="1" x14ac:dyDescent="0.2">
      <c r="A26" s="235" t="s">
        <v>37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7"/>
      <c r="BX26" s="238" t="s">
        <v>38</v>
      </c>
      <c r="BY26" s="239"/>
      <c r="BZ26" s="239"/>
      <c r="CA26" s="239"/>
      <c r="CB26" s="239"/>
      <c r="CC26" s="239"/>
      <c r="CD26" s="239"/>
      <c r="CE26" s="240"/>
      <c r="CF26" s="238" t="s">
        <v>39</v>
      </c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40"/>
      <c r="CS26" s="238" t="s">
        <v>40</v>
      </c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40"/>
      <c r="DF26" s="220" t="s">
        <v>41</v>
      </c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2"/>
      <c r="DS26" s="220" t="s">
        <v>42</v>
      </c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2"/>
      <c r="EF26" s="220" t="s">
        <v>43</v>
      </c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2"/>
      <c r="ES26" s="116" t="s">
        <v>44</v>
      </c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8"/>
    </row>
    <row r="27" spans="1:166" ht="13.5" customHeight="1" x14ac:dyDescent="0.2">
      <c r="A27" s="226" t="s">
        <v>45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210" t="s">
        <v>46</v>
      </c>
      <c r="BY27" s="211"/>
      <c r="BZ27" s="211"/>
      <c r="CA27" s="211"/>
      <c r="CB27" s="211"/>
      <c r="CC27" s="211"/>
      <c r="CD27" s="211"/>
      <c r="CE27" s="212"/>
      <c r="CF27" s="213" t="s">
        <v>47</v>
      </c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2"/>
      <c r="CS27" s="213" t="s">
        <v>47</v>
      </c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2"/>
      <c r="DF27" s="214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6"/>
      <c r="DS27" s="214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6"/>
      <c r="EF27" s="214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6"/>
      <c r="ES27" s="217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9"/>
    </row>
    <row r="28" spans="1:166" ht="12.75" customHeight="1" x14ac:dyDescent="0.2">
      <c r="A28" s="226" t="s">
        <v>48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51" t="s">
        <v>49</v>
      </c>
      <c r="BY28" s="52"/>
      <c r="BZ28" s="52"/>
      <c r="CA28" s="52"/>
      <c r="CB28" s="52"/>
      <c r="CC28" s="52"/>
      <c r="CD28" s="52"/>
      <c r="CE28" s="53"/>
      <c r="CF28" s="54" t="s">
        <v>47</v>
      </c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3"/>
      <c r="CS28" s="54" t="s">
        <v>47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3"/>
      <c r="DF28" s="58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60"/>
      <c r="DS28" s="58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60"/>
      <c r="EF28" s="58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60"/>
      <c r="ES28" s="61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3"/>
    </row>
    <row r="29" spans="1:166" x14ac:dyDescent="0.2">
      <c r="A29" s="131" t="s">
        <v>50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86" t="s">
        <v>51</v>
      </c>
      <c r="BY29" s="187"/>
      <c r="BZ29" s="187"/>
      <c r="CA29" s="187"/>
      <c r="CB29" s="187"/>
      <c r="CC29" s="187"/>
      <c r="CD29" s="187"/>
      <c r="CE29" s="188"/>
      <c r="CF29" s="189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8"/>
      <c r="CS29" s="54" t="s">
        <v>52</v>
      </c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3"/>
      <c r="DF29" s="58">
        <f>DF34+DF36+DF40</f>
        <v>3630019</v>
      </c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60"/>
      <c r="DS29" s="58">
        <f>DS34+DS36+DS40</f>
        <v>3630019</v>
      </c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60"/>
      <c r="EF29" s="58">
        <f>EF34+EF36+EF40</f>
        <v>3630019</v>
      </c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60"/>
      <c r="ES29" s="58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3"/>
      <c r="FH29" s="20">
        <f>DF29+DF120</f>
        <v>3630019</v>
      </c>
      <c r="FI29" s="20">
        <f>DS29+DS120</f>
        <v>3630019</v>
      </c>
      <c r="FJ29" s="20">
        <f>EF29+EF120</f>
        <v>3630019</v>
      </c>
    </row>
    <row r="30" spans="1:166" ht="22.5" customHeight="1" x14ac:dyDescent="0.2">
      <c r="A30" s="160" t="s">
        <v>53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51" t="s">
        <v>54</v>
      </c>
      <c r="BY30" s="52"/>
      <c r="BZ30" s="52"/>
      <c r="CA30" s="52"/>
      <c r="CB30" s="52"/>
      <c r="CC30" s="52"/>
      <c r="CD30" s="52"/>
      <c r="CE30" s="53"/>
      <c r="CF30" s="54" t="s">
        <v>55</v>
      </c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3"/>
      <c r="CS30" s="54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3"/>
      <c r="DF30" s="58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60"/>
      <c r="DS30" s="58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60"/>
      <c r="EF30" s="58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60"/>
      <c r="ES30" s="61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3"/>
      <c r="FH30" s="20">
        <f>FH29-DF55</f>
        <v>0</v>
      </c>
      <c r="FI30" s="20">
        <f>FI29-DS55</f>
        <v>0</v>
      </c>
      <c r="FJ30" s="20">
        <f>FJ29-EF55</f>
        <v>0</v>
      </c>
    </row>
    <row r="31" spans="1:166" x14ac:dyDescent="0.2">
      <c r="A31" s="195" t="s">
        <v>56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51" t="s">
        <v>57</v>
      </c>
      <c r="BY31" s="52"/>
      <c r="BZ31" s="52"/>
      <c r="CA31" s="52"/>
      <c r="CB31" s="52"/>
      <c r="CC31" s="52"/>
      <c r="CD31" s="52"/>
      <c r="CE31" s="53"/>
      <c r="CF31" s="54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3"/>
      <c r="CS31" s="54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3"/>
      <c r="DF31" s="58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60"/>
      <c r="DS31" s="58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60"/>
      <c r="EF31" s="58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60"/>
      <c r="ES31" s="61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3"/>
    </row>
    <row r="32" spans="1:166" x14ac:dyDescent="0.2">
      <c r="A32" s="197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51"/>
      <c r="BY32" s="52"/>
      <c r="BZ32" s="52"/>
      <c r="CA32" s="52"/>
      <c r="CB32" s="52"/>
      <c r="CC32" s="52"/>
      <c r="CD32" s="52"/>
      <c r="CE32" s="53"/>
      <c r="CF32" s="54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3"/>
      <c r="CS32" s="54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3"/>
      <c r="DF32" s="58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60"/>
      <c r="DS32" s="58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60"/>
      <c r="EF32" s="58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60"/>
      <c r="ES32" s="61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3"/>
      <c r="FH32" s="20"/>
    </row>
    <row r="33" spans="1:165" ht="11.25" customHeight="1" x14ac:dyDescent="0.2">
      <c r="A33" s="190" t="s">
        <v>58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51" t="s">
        <v>59</v>
      </c>
      <c r="BY33" s="52"/>
      <c r="BZ33" s="52"/>
      <c r="CA33" s="52"/>
      <c r="CB33" s="52"/>
      <c r="CC33" s="52"/>
      <c r="CD33" s="52"/>
      <c r="CE33" s="53"/>
      <c r="CF33" s="54" t="s">
        <v>60</v>
      </c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3"/>
      <c r="CS33" s="54" t="s">
        <v>61</v>
      </c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3"/>
      <c r="DF33" s="58">
        <f>DF34+DF36</f>
        <v>3630019</v>
      </c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60"/>
      <c r="DS33" s="58">
        <f>DS34+DS36</f>
        <v>3630019</v>
      </c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60"/>
      <c r="EF33" s="58">
        <f>EF34+EF36</f>
        <v>3630019</v>
      </c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60"/>
      <c r="ES33" s="61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3"/>
      <c r="FH33" s="20"/>
    </row>
    <row r="34" spans="1:165" ht="34.5" customHeight="1" x14ac:dyDescent="0.2">
      <c r="A34" s="162" t="s">
        <v>62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1" t="s">
        <v>63</v>
      </c>
      <c r="BY34" s="202"/>
      <c r="BZ34" s="202"/>
      <c r="CA34" s="202"/>
      <c r="CB34" s="202"/>
      <c r="CC34" s="202"/>
      <c r="CD34" s="202"/>
      <c r="CE34" s="203"/>
      <c r="CF34" s="204" t="s">
        <v>60</v>
      </c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3"/>
      <c r="CS34" s="204" t="s">
        <v>61</v>
      </c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3"/>
      <c r="DF34" s="205">
        <v>3630019</v>
      </c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7"/>
      <c r="DS34" s="205">
        <v>3630019</v>
      </c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7"/>
      <c r="EF34" s="205">
        <v>3630019</v>
      </c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7"/>
      <c r="ES34" s="205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9"/>
      <c r="FH34" s="20"/>
      <c r="FI34" s="20"/>
    </row>
    <row r="35" spans="1:165" ht="22.5" customHeight="1" x14ac:dyDescent="0.2">
      <c r="A35" s="49" t="s">
        <v>64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210" t="s">
        <v>65</v>
      </c>
      <c r="BY35" s="211"/>
      <c r="BZ35" s="211"/>
      <c r="CA35" s="211"/>
      <c r="CB35" s="211"/>
      <c r="CC35" s="211"/>
      <c r="CD35" s="211"/>
      <c r="CE35" s="212"/>
      <c r="CF35" s="213" t="s">
        <v>60</v>
      </c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2"/>
      <c r="CS35" s="213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2"/>
      <c r="DF35" s="214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6"/>
      <c r="DS35" s="214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6"/>
      <c r="EF35" s="214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6"/>
      <c r="ES35" s="217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9"/>
      <c r="FH35" s="20"/>
    </row>
    <row r="36" spans="1:165" ht="11.1" customHeight="1" x14ac:dyDescent="0.2">
      <c r="A36" s="199" t="s">
        <v>66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51" t="s">
        <v>67</v>
      </c>
      <c r="BY36" s="52"/>
      <c r="BZ36" s="52"/>
      <c r="CA36" s="52"/>
      <c r="CB36" s="52"/>
      <c r="CC36" s="52"/>
      <c r="CD36" s="52"/>
      <c r="CE36" s="53"/>
      <c r="CF36" s="54" t="s">
        <v>60</v>
      </c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3"/>
      <c r="CS36" s="54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3"/>
      <c r="DF36" s="58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60"/>
      <c r="DS36" s="58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60"/>
      <c r="EF36" s="58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60"/>
      <c r="ES36" s="61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3"/>
    </row>
    <row r="37" spans="1:165" ht="11.1" customHeight="1" x14ac:dyDescent="0.2">
      <c r="A37" s="190" t="s">
        <v>68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51" t="s">
        <v>69</v>
      </c>
      <c r="BY37" s="52"/>
      <c r="BZ37" s="52"/>
      <c r="CA37" s="52"/>
      <c r="CB37" s="52"/>
      <c r="CC37" s="52"/>
      <c r="CD37" s="52"/>
      <c r="CE37" s="53"/>
      <c r="CF37" s="54" t="s">
        <v>70</v>
      </c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3"/>
      <c r="CS37" s="54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3"/>
      <c r="DF37" s="58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60"/>
      <c r="DS37" s="58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60"/>
      <c r="EF37" s="58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60"/>
      <c r="ES37" s="61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3"/>
    </row>
    <row r="38" spans="1:165" ht="11.1" customHeight="1" x14ac:dyDescent="0.2">
      <c r="A38" s="195" t="s">
        <v>56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05" t="s">
        <v>71</v>
      </c>
      <c r="BY38" s="88"/>
      <c r="BZ38" s="88"/>
      <c r="CA38" s="88"/>
      <c r="CB38" s="88"/>
      <c r="CC38" s="88"/>
      <c r="CD38" s="88"/>
      <c r="CE38" s="89"/>
      <c r="CF38" s="87" t="s">
        <v>70</v>
      </c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9"/>
      <c r="CS38" s="87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9"/>
      <c r="DF38" s="93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5"/>
      <c r="DS38" s="93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5"/>
      <c r="EF38" s="93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5"/>
      <c r="ES38" s="99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1"/>
    </row>
    <row r="39" spans="1:165" ht="11.1" customHeight="1" x14ac:dyDescent="0.2">
      <c r="A39" s="197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06"/>
      <c r="BY39" s="91"/>
      <c r="BZ39" s="91"/>
      <c r="CA39" s="91"/>
      <c r="CB39" s="91"/>
      <c r="CC39" s="91"/>
      <c r="CD39" s="91"/>
      <c r="CE39" s="92"/>
      <c r="CF39" s="90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2"/>
      <c r="CS39" s="90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2"/>
      <c r="DF39" s="96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8"/>
      <c r="DS39" s="96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8"/>
      <c r="EF39" s="96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8"/>
      <c r="ES39" s="102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4"/>
    </row>
    <row r="40" spans="1:165" ht="11.1" customHeight="1" x14ac:dyDescent="0.2">
      <c r="A40" s="190" t="s">
        <v>72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51" t="s">
        <v>73</v>
      </c>
      <c r="BY40" s="52"/>
      <c r="BZ40" s="52"/>
      <c r="CA40" s="52"/>
      <c r="CB40" s="52"/>
      <c r="CC40" s="52"/>
      <c r="CD40" s="52"/>
      <c r="CE40" s="53"/>
      <c r="CF40" s="54" t="s">
        <v>74</v>
      </c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3"/>
      <c r="CS40" s="54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3"/>
      <c r="DF40" s="58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60"/>
      <c r="DS40" s="58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60"/>
      <c r="EF40" s="58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60"/>
      <c r="ES40" s="61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3"/>
    </row>
    <row r="41" spans="1:165" ht="11.1" customHeight="1" x14ac:dyDescent="0.2">
      <c r="A41" s="193" t="s">
        <v>56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05" t="s">
        <v>75</v>
      </c>
      <c r="BY41" s="88"/>
      <c r="BZ41" s="88"/>
      <c r="CA41" s="88"/>
      <c r="CB41" s="88"/>
      <c r="CC41" s="88"/>
      <c r="CD41" s="88"/>
      <c r="CE41" s="89"/>
      <c r="CF41" s="87" t="s">
        <v>74</v>
      </c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9"/>
      <c r="CS41" s="87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9"/>
      <c r="DF41" s="93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5"/>
      <c r="DS41" s="93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5"/>
      <c r="EF41" s="93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5"/>
      <c r="ES41" s="99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1"/>
    </row>
    <row r="42" spans="1:165" ht="11.1" customHeight="1" x14ac:dyDescent="0.2">
      <c r="A42" s="192" t="s">
        <v>76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106"/>
      <c r="BY42" s="91"/>
      <c r="BZ42" s="91"/>
      <c r="CA42" s="91"/>
      <c r="CB42" s="91"/>
      <c r="CC42" s="91"/>
      <c r="CD42" s="91"/>
      <c r="CE42" s="92"/>
      <c r="CF42" s="90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2"/>
      <c r="CS42" s="90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2"/>
      <c r="DF42" s="96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8"/>
      <c r="DS42" s="96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8"/>
      <c r="EF42" s="96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8"/>
      <c r="ES42" s="102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4"/>
    </row>
    <row r="43" spans="1:165" ht="11.1" customHeight="1" x14ac:dyDescent="0.2">
      <c r="A43" s="49" t="s">
        <v>77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1" t="s">
        <v>78</v>
      </c>
      <c r="BY43" s="52"/>
      <c r="BZ43" s="52"/>
      <c r="CA43" s="52"/>
      <c r="CB43" s="52"/>
      <c r="CC43" s="52"/>
      <c r="CD43" s="52"/>
      <c r="CE43" s="53"/>
      <c r="CF43" s="54" t="s">
        <v>74</v>
      </c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3"/>
      <c r="CS43" s="54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3"/>
      <c r="DF43" s="58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60"/>
      <c r="DS43" s="58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60"/>
      <c r="EF43" s="58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60"/>
      <c r="ES43" s="61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3"/>
    </row>
    <row r="44" spans="1:165" ht="11.1" customHeight="1" x14ac:dyDescent="0.2">
      <c r="A44" s="190" t="s">
        <v>79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51" t="s">
        <v>80</v>
      </c>
      <c r="BY44" s="52"/>
      <c r="BZ44" s="52"/>
      <c r="CA44" s="52"/>
      <c r="CB44" s="52"/>
      <c r="CC44" s="52"/>
      <c r="CD44" s="52"/>
      <c r="CE44" s="53"/>
      <c r="CF44" s="54" t="s">
        <v>81</v>
      </c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3"/>
      <c r="CS44" s="54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3"/>
      <c r="DF44" s="58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60"/>
      <c r="DS44" s="58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60"/>
      <c r="EF44" s="58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60"/>
      <c r="ES44" s="61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3"/>
    </row>
    <row r="45" spans="1:165" ht="9.9499999999999993" customHeight="1" x14ac:dyDescent="0.2">
      <c r="A45" s="193" t="s">
        <v>82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05"/>
      <c r="BY45" s="88"/>
      <c r="BZ45" s="88"/>
      <c r="CA45" s="88"/>
      <c r="CB45" s="88"/>
      <c r="CC45" s="88"/>
      <c r="CD45" s="88"/>
      <c r="CE45" s="89"/>
      <c r="CF45" s="87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9"/>
      <c r="CS45" s="87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9"/>
      <c r="DF45" s="93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5"/>
      <c r="DS45" s="93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5"/>
      <c r="EF45" s="93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5"/>
      <c r="ES45" s="99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1"/>
    </row>
    <row r="46" spans="1:165" ht="11.1" customHeight="1" x14ac:dyDescent="0.2">
      <c r="A46" s="192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106"/>
      <c r="BY46" s="91"/>
      <c r="BZ46" s="91"/>
      <c r="CA46" s="91"/>
      <c r="CB46" s="91"/>
      <c r="CC46" s="91"/>
      <c r="CD46" s="91"/>
      <c r="CE46" s="92"/>
      <c r="CF46" s="90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2"/>
      <c r="CS46" s="90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2"/>
      <c r="DF46" s="96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8"/>
      <c r="DS46" s="96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8"/>
      <c r="EF46" s="96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8"/>
      <c r="ES46" s="102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4"/>
    </row>
    <row r="47" spans="1:165" ht="11.1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/>
      <c r="BY47" s="52"/>
      <c r="BZ47" s="52"/>
      <c r="CA47" s="52"/>
      <c r="CB47" s="52"/>
      <c r="CC47" s="52"/>
      <c r="CD47" s="52"/>
      <c r="CE47" s="53"/>
      <c r="CF47" s="54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3"/>
      <c r="CS47" s="54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3"/>
      <c r="DF47" s="58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60"/>
      <c r="DS47" s="58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60"/>
      <c r="EF47" s="58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60"/>
      <c r="ES47" s="61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3"/>
    </row>
    <row r="48" spans="1:165" ht="11.1" customHeight="1" x14ac:dyDescent="0.2">
      <c r="A48" s="190" t="s">
        <v>83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51" t="s">
        <v>84</v>
      </c>
      <c r="BY48" s="52"/>
      <c r="BZ48" s="52"/>
      <c r="CA48" s="52"/>
      <c r="CB48" s="52"/>
      <c r="CC48" s="52"/>
      <c r="CD48" s="52"/>
      <c r="CE48" s="53"/>
      <c r="CF48" s="54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3"/>
      <c r="CS48" s="54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3"/>
      <c r="DF48" s="58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60"/>
      <c r="DS48" s="58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60"/>
      <c r="EF48" s="58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60"/>
      <c r="ES48" s="61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3"/>
    </row>
    <row r="49" spans="1:165" ht="11.1" customHeight="1" x14ac:dyDescent="0.2">
      <c r="A49" s="193" t="s">
        <v>56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05"/>
      <c r="BY49" s="88"/>
      <c r="BZ49" s="88"/>
      <c r="CA49" s="88"/>
      <c r="CB49" s="88"/>
      <c r="CC49" s="88"/>
      <c r="CD49" s="88"/>
      <c r="CE49" s="89"/>
      <c r="CF49" s="87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9"/>
      <c r="CS49" s="87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9"/>
      <c r="DF49" s="93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5"/>
      <c r="DS49" s="93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5"/>
      <c r="EF49" s="93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5"/>
      <c r="ES49" s="99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1"/>
    </row>
    <row r="50" spans="1:165" ht="11.1" customHeight="1" x14ac:dyDescent="0.2">
      <c r="A50" s="192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106"/>
      <c r="BY50" s="91"/>
      <c r="BZ50" s="91"/>
      <c r="CA50" s="91"/>
      <c r="CB50" s="91"/>
      <c r="CC50" s="91"/>
      <c r="CD50" s="91"/>
      <c r="CE50" s="92"/>
      <c r="CF50" s="90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2"/>
      <c r="CS50" s="90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2"/>
      <c r="DF50" s="96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8"/>
      <c r="DS50" s="96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8"/>
      <c r="EF50" s="96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8"/>
      <c r="ES50" s="102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4"/>
    </row>
    <row r="51" spans="1:165" ht="11.1" customHeight="1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1"/>
      <c r="BY51" s="52"/>
      <c r="BZ51" s="52"/>
      <c r="CA51" s="52"/>
      <c r="CB51" s="52"/>
      <c r="CC51" s="52"/>
      <c r="CD51" s="52"/>
      <c r="CE51" s="53"/>
      <c r="CF51" s="54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3"/>
      <c r="CS51" s="54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3"/>
      <c r="DF51" s="58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60"/>
      <c r="DS51" s="58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60"/>
      <c r="EF51" s="58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60"/>
      <c r="ES51" s="61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3"/>
    </row>
    <row r="52" spans="1:165" ht="12.75" customHeight="1" x14ac:dyDescent="0.2">
      <c r="A52" s="190" t="s">
        <v>85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51" t="s">
        <v>86</v>
      </c>
      <c r="BY52" s="52"/>
      <c r="BZ52" s="52"/>
      <c r="CA52" s="52"/>
      <c r="CB52" s="52"/>
      <c r="CC52" s="52"/>
      <c r="CD52" s="52"/>
      <c r="CE52" s="53"/>
      <c r="CF52" s="54" t="s">
        <v>47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3"/>
      <c r="CS52" s="54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3"/>
      <c r="DF52" s="58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60"/>
      <c r="DS52" s="58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60"/>
      <c r="EF52" s="58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60"/>
      <c r="ES52" s="61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3"/>
    </row>
    <row r="53" spans="1:165" ht="33.75" customHeight="1" x14ac:dyDescent="0.2">
      <c r="A53" s="139" t="s">
        <v>87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51" t="s">
        <v>88</v>
      </c>
      <c r="BY53" s="52"/>
      <c r="BZ53" s="52"/>
      <c r="CA53" s="52"/>
      <c r="CB53" s="52"/>
      <c r="CC53" s="52"/>
      <c r="CD53" s="52"/>
      <c r="CE53" s="53"/>
      <c r="CF53" s="54" t="s">
        <v>89</v>
      </c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3"/>
      <c r="CS53" s="54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3"/>
      <c r="DF53" s="58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60"/>
      <c r="DS53" s="58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60"/>
      <c r="EF53" s="58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60"/>
      <c r="ES53" s="61" t="s">
        <v>47</v>
      </c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3"/>
    </row>
    <row r="54" spans="1:165" ht="11.1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1"/>
      <c r="BY54" s="52"/>
      <c r="BZ54" s="52"/>
      <c r="CA54" s="52"/>
      <c r="CB54" s="52"/>
      <c r="CC54" s="52"/>
      <c r="CD54" s="52"/>
      <c r="CE54" s="53"/>
      <c r="CF54" s="54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3"/>
      <c r="CS54" s="54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3"/>
      <c r="DF54" s="58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60"/>
      <c r="DS54" s="58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60"/>
      <c r="EF54" s="58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60"/>
      <c r="ES54" s="61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3"/>
    </row>
    <row r="55" spans="1:165" ht="11.25" customHeight="1" x14ac:dyDescent="0.2">
      <c r="A55" s="131" t="s">
        <v>90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86" t="s">
        <v>91</v>
      </c>
      <c r="BY55" s="187"/>
      <c r="BZ55" s="187"/>
      <c r="CA55" s="187"/>
      <c r="CB55" s="187"/>
      <c r="CC55" s="187"/>
      <c r="CD55" s="187"/>
      <c r="CE55" s="188"/>
      <c r="CF55" s="189" t="s">
        <v>47</v>
      </c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8"/>
      <c r="CS55" s="55" t="s">
        <v>92</v>
      </c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7"/>
      <c r="DF55" s="58">
        <f>DF56+DF77+DF93+DF59</f>
        <v>3630019</v>
      </c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60"/>
      <c r="DS55" s="58">
        <f>DS56+DS77+DS93+DS58</f>
        <v>3630019</v>
      </c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60"/>
      <c r="EF55" s="58">
        <f>EF56+EF77+EF93+EF58</f>
        <v>3630019</v>
      </c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60"/>
      <c r="ES55" s="61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3"/>
      <c r="FH55" s="20"/>
      <c r="FI55" s="20"/>
    </row>
    <row r="56" spans="1:165" ht="22.5" customHeight="1" x14ac:dyDescent="0.2">
      <c r="A56" s="124" t="s">
        <v>93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51" t="s">
        <v>94</v>
      </c>
      <c r="BY56" s="52"/>
      <c r="BZ56" s="52"/>
      <c r="CA56" s="52"/>
      <c r="CB56" s="52"/>
      <c r="CC56" s="52"/>
      <c r="CD56" s="52"/>
      <c r="CE56" s="53"/>
      <c r="CF56" s="54" t="s">
        <v>47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3"/>
      <c r="CS56" s="55" t="s">
        <v>95</v>
      </c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7"/>
      <c r="DF56" s="58">
        <f>DF57+DF61+DF62+DF58</f>
        <v>1382634</v>
      </c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60"/>
      <c r="DS56" s="58">
        <f>DS57+DS61+DS62</f>
        <v>1382634</v>
      </c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60"/>
      <c r="EF56" s="58">
        <f>EF57+EF61+EF62</f>
        <v>1382634</v>
      </c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60"/>
      <c r="ES56" s="61" t="s">
        <v>47</v>
      </c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3"/>
      <c r="FH56" s="20"/>
    </row>
    <row r="57" spans="1:165" ht="22.5" customHeight="1" x14ac:dyDescent="0.2">
      <c r="A57" s="139" t="s">
        <v>96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51" t="s">
        <v>97</v>
      </c>
      <c r="BY57" s="52"/>
      <c r="BZ57" s="52"/>
      <c r="CA57" s="52"/>
      <c r="CB57" s="52"/>
      <c r="CC57" s="52"/>
      <c r="CD57" s="52"/>
      <c r="CE57" s="53"/>
      <c r="CF57" s="54" t="s">
        <v>98</v>
      </c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3"/>
      <c r="CS57" s="55" t="s">
        <v>99</v>
      </c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7"/>
      <c r="DF57" s="58">
        <v>1061792</v>
      </c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60"/>
      <c r="DS57" s="58">
        <v>1061792</v>
      </c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60"/>
      <c r="EF57" s="58">
        <v>1061792</v>
      </c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60"/>
      <c r="ES57" s="61" t="s">
        <v>47</v>
      </c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3"/>
      <c r="FI57" s="20"/>
    </row>
    <row r="58" spans="1:165" ht="11.1" customHeight="1" x14ac:dyDescent="0.2">
      <c r="A58" s="49" t="s">
        <v>100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1" t="s">
        <v>101</v>
      </c>
      <c r="BY58" s="52"/>
      <c r="BZ58" s="52"/>
      <c r="CA58" s="52"/>
      <c r="CB58" s="52"/>
      <c r="CC58" s="52"/>
      <c r="CD58" s="52"/>
      <c r="CE58" s="53"/>
      <c r="CF58" s="54" t="s">
        <v>102</v>
      </c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3"/>
      <c r="CS58" s="55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7"/>
      <c r="DF58" s="58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60"/>
      <c r="DS58" s="58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60"/>
      <c r="EF58" s="58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60"/>
      <c r="ES58" s="61" t="s">
        <v>47</v>
      </c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3"/>
    </row>
    <row r="59" spans="1:165" s="39" customFormat="1" ht="11.1" customHeight="1" x14ac:dyDescent="0.2">
      <c r="A59" s="49" t="s">
        <v>100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1" t="s">
        <v>101</v>
      </c>
      <c r="BY59" s="52"/>
      <c r="BZ59" s="52"/>
      <c r="CA59" s="52"/>
      <c r="CB59" s="52"/>
      <c r="CC59" s="52"/>
      <c r="CD59" s="52"/>
      <c r="CE59" s="53"/>
      <c r="CF59" s="54" t="s">
        <v>102</v>
      </c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3"/>
      <c r="CS59" s="55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7"/>
      <c r="DF59" s="58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60"/>
      <c r="DS59" s="58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60"/>
      <c r="EF59" s="58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60"/>
      <c r="ES59" s="61" t="s">
        <v>47</v>
      </c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3"/>
    </row>
    <row r="60" spans="1:165" s="40" customFormat="1" ht="11.1" customHeight="1" x14ac:dyDescent="0.2">
      <c r="A60" s="49" t="s">
        <v>100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1" t="s">
        <v>101</v>
      </c>
      <c r="BY60" s="52"/>
      <c r="BZ60" s="52"/>
      <c r="CA60" s="52"/>
      <c r="CB60" s="52"/>
      <c r="CC60" s="52"/>
      <c r="CD60" s="52"/>
      <c r="CE60" s="53"/>
      <c r="CF60" s="54" t="s">
        <v>102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3"/>
      <c r="CS60" s="55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7"/>
      <c r="DF60" s="58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60"/>
      <c r="DS60" s="58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60"/>
      <c r="EF60" s="58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60"/>
      <c r="ES60" s="61" t="s">
        <v>47</v>
      </c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3"/>
    </row>
    <row r="61" spans="1:165" ht="22.5" customHeight="1" x14ac:dyDescent="0.2">
      <c r="A61" s="139" t="s">
        <v>103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51" t="s">
        <v>104</v>
      </c>
      <c r="BY61" s="52"/>
      <c r="BZ61" s="52"/>
      <c r="CA61" s="52"/>
      <c r="CB61" s="52"/>
      <c r="CC61" s="52"/>
      <c r="CD61" s="52"/>
      <c r="CE61" s="53"/>
      <c r="CF61" s="54" t="s">
        <v>105</v>
      </c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3"/>
      <c r="CS61" s="54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3"/>
      <c r="DF61" s="58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60"/>
      <c r="DS61" s="58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60"/>
      <c r="EF61" s="58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60"/>
      <c r="ES61" s="61" t="s">
        <v>47</v>
      </c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3"/>
    </row>
    <row r="62" spans="1:165" ht="22.5" customHeight="1" x14ac:dyDescent="0.2">
      <c r="A62" s="139" t="s">
        <v>107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51" t="s">
        <v>108</v>
      </c>
      <c r="BY62" s="52"/>
      <c r="BZ62" s="52"/>
      <c r="CA62" s="52"/>
      <c r="CB62" s="52"/>
      <c r="CC62" s="52"/>
      <c r="CD62" s="52"/>
      <c r="CE62" s="53"/>
      <c r="CF62" s="54" t="s">
        <v>109</v>
      </c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3"/>
      <c r="CS62" s="55" t="s">
        <v>106</v>
      </c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7"/>
      <c r="DF62" s="58">
        <f>DF63</f>
        <v>320842</v>
      </c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60"/>
      <c r="DS62" s="58">
        <f>DS63</f>
        <v>320842</v>
      </c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60"/>
      <c r="EF62" s="58">
        <f>EF63</f>
        <v>320842</v>
      </c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60"/>
      <c r="ES62" s="61" t="s">
        <v>47</v>
      </c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3"/>
      <c r="FH62" s="37"/>
    </row>
    <row r="63" spans="1:165" ht="22.5" customHeight="1" x14ac:dyDescent="0.2">
      <c r="A63" s="135" t="s">
        <v>110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51" t="s">
        <v>111</v>
      </c>
      <c r="BY63" s="52"/>
      <c r="BZ63" s="52"/>
      <c r="CA63" s="52"/>
      <c r="CB63" s="52"/>
      <c r="CC63" s="52"/>
      <c r="CD63" s="52"/>
      <c r="CE63" s="53"/>
      <c r="CF63" s="54" t="s">
        <v>109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3"/>
      <c r="CS63" s="55" t="s">
        <v>106</v>
      </c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7"/>
      <c r="DF63" s="58">
        <v>320842</v>
      </c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60"/>
      <c r="DS63" s="58">
        <v>320842</v>
      </c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60"/>
      <c r="EF63" s="58">
        <v>320842</v>
      </c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60"/>
      <c r="ES63" s="61" t="s">
        <v>47</v>
      </c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3"/>
    </row>
    <row r="64" spans="1:165" s="26" customFormat="1" ht="11.25" customHeight="1" x14ac:dyDescent="0.2">
      <c r="A64" s="174" t="s">
        <v>112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6" t="s">
        <v>113</v>
      </c>
      <c r="BY64" s="177"/>
      <c r="BZ64" s="177"/>
      <c r="CA64" s="177"/>
      <c r="CB64" s="177"/>
      <c r="CC64" s="177"/>
      <c r="CD64" s="177"/>
      <c r="CE64" s="178"/>
      <c r="CF64" s="179" t="s">
        <v>109</v>
      </c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8"/>
      <c r="CS64" s="179"/>
      <c r="CT64" s="177"/>
      <c r="CU64" s="17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8"/>
      <c r="DF64" s="180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2"/>
      <c r="DS64" s="180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2"/>
      <c r="EF64" s="180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2"/>
      <c r="ES64" s="183" t="s">
        <v>47</v>
      </c>
      <c r="ET64" s="184"/>
      <c r="EU64" s="184"/>
      <c r="EV64" s="184"/>
      <c r="EW64" s="184"/>
      <c r="EX64" s="184"/>
      <c r="EY64" s="184"/>
      <c r="EZ64" s="184"/>
      <c r="FA64" s="184"/>
      <c r="FB64" s="184"/>
      <c r="FC64" s="184"/>
      <c r="FD64" s="184"/>
      <c r="FE64" s="185"/>
    </row>
    <row r="65" spans="1:164" ht="11.25" customHeight="1" x14ac:dyDescent="0.2">
      <c r="A65" s="49" t="s">
        <v>114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1" t="s">
        <v>115</v>
      </c>
      <c r="BY65" s="52"/>
      <c r="BZ65" s="52"/>
      <c r="CA65" s="52"/>
      <c r="CB65" s="52"/>
      <c r="CC65" s="52"/>
      <c r="CD65" s="52"/>
      <c r="CE65" s="53"/>
      <c r="CF65" s="54" t="s">
        <v>61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3"/>
      <c r="CS65" s="54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3"/>
      <c r="DF65" s="58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60"/>
      <c r="DS65" s="58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60"/>
      <c r="EF65" s="58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60"/>
      <c r="ES65" s="61" t="s">
        <v>47</v>
      </c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3"/>
    </row>
    <row r="66" spans="1:164" ht="21.75" customHeight="1" x14ac:dyDescent="0.2">
      <c r="A66" s="49" t="s">
        <v>116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1" t="s">
        <v>117</v>
      </c>
      <c r="BY66" s="52"/>
      <c r="BZ66" s="52"/>
      <c r="CA66" s="52"/>
      <c r="CB66" s="52"/>
      <c r="CC66" s="52"/>
      <c r="CD66" s="52"/>
      <c r="CE66" s="53"/>
      <c r="CF66" s="54" t="s">
        <v>118</v>
      </c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3"/>
      <c r="CS66" s="54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3"/>
      <c r="DF66" s="58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60"/>
      <c r="DS66" s="58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60"/>
      <c r="EF66" s="58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60"/>
      <c r="ES66" s="61" t="s">
        <v>47</v>
      </c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3"/>
    </row>
    <row r="67" spans="1:164" s="26" customFormat="1" ht="12" customHeight="1" x14ac:dyDescent="0.2">
      <c r="A67" s="162" t="s">
        <v>119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4" t="s">
        <v>120</v>
      </c>
      <c r="BY67" s="165"/>
      <c r="BZ67" s="165"/>
      <c r="CA67" s="165"/>
      <c r="CB67" s="165"/>
      <c r="CC67" s="165"/>
      <c r="CD67" s="165"/>
      <c r="CE67" s="166"/>
      <c r="CF67" s="167" t="s">
        <v>121</v>
      </c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6"/>
      <c r="CS67" s="167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6"/>
      <c r="DF67" s="168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70"/>
      <c r="DS67" s="168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70"/>
      <c r="EF67" s="168"/>
      <c r="EG67" s="169"/>
      <c r="EH67" s="169"/>
      <c r="EI67" s="169"/>
      <c r="EJ67" s="169"/>
      <c r="EK67" s="169"/>
      <c r="EL67" s="169"/>
      <c r="EM67" s="169"/>
      <c r="EN67" s="169"/>
      <c r="EO67" s="169"/>
      <c r="EP67" s="169"/>
      <c r="EQ67" s="169"/>
      <c r="ER67" s="170"/>
      <c r="ES67" s="171" t="s">
        <v>47</v>
      </c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3"/>
    </row>
    <row r="68" spans="1:164" ht="21" customHeight="1" x14ac:dyDescent="0.2">
      <c r="A68" s="49" t="s">
        <v>122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155" t="s">
        <v>123</v>
      </c>
      <c r="BY68" s="156"/>
      <c r="BZ68" s="156"/>
      <c r="CA68" s="156"/>
      <c r="CB68" s="156"/>
      <c r="CC68" s="156"/>
      <c r="CD68" s="156"/>
      <c r="CE68" s="156"/>
      <c r="CF68" s="156" t="s">
        <v>124</v>
      </c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8" t="s">
        <v>47</v>
      </c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9"/>
    </row>
    <row r="69" spans="1:164" ht="21.75" customHeight="1" x14ac:dyDescent="0.2">
      <c r="A69" s="135" t="s">
        <v>125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51" t="s">
        <v>126</v>
      </c>
      <c r="BY69" s="52"/>
      <c r="BZ69" s="52"/>
      <c r="CA69" s="52"/>
      <c r="CB69" s="52"/>
      <c r="CC69" s="52"/>
      <c r="CD69" s="52"/>
      <c r="CE69" s="53"/>
      <c r="CF69" s="54" t="s">
        <v>124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3"/>
      <c r="CS69" s="54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3"/>
      <c r="DF69" s="58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60"/>
      <c r="DS69" s="58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60"/>
      <c r="EF69" s="58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60"/>
      <c r="ES69" s="61" t="s">
        <v>47</v>
      </c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3"/>
    </row>
    <row r="70" spans="1:164" ht="11.1" customHeight="1" x14ac:dyDescent="0.2">
      <c r="A70" s="160" t="s">
        <v>127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51" t="s">
        <v>128</v>
      </c>
      <c r="BY70" s="52"/>
      <c r="BZ70" s="52"/>
      <c r="CA70" s="52"/>
      <c r="CB70" s="52"/>
      <c r="CC70" s="52"/>
      <c r="CD70" s="52"/>
      <c r="CE70" s="53"/>
      <c r="CF70" s="54" t="s">
        <v>129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3"/>
      <c r="CS70" s="54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3"/>
      <c r="DF70" s="58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60"/>
      <c r="DS70" s="58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60"/>
      <c r="EF70" s="58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60"/>
      <c r="ES70" s="61" t="s">
        <v>47</v>
      </c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3"/>
    </row>
    <row r="71" spans="1:164" ht="21.75" customHeight="1" x14ac:dyDescent="0.2">
      <c r="A71" s="139" t="s">
        <v>130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51" t="s">
        <v>131</v>
      </c>
      <c r="BY71" s="52"/>
      <c r="BZ71" s="52"/>
      <c r="CA71" s="52"/>
      <c r="CB71" s="52"/>
      <c r="CC71" s="52"/>
      <c r="CD71" s="52"/>
      <c r="CE71" s="53"/>
      <c r="CF71" s="54" t="s">
        <v>132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3"/>
      <c r="CS71" s="54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3"/>
      <c r="DF71" s="58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60"/>
      <c r="DS71" s="58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60"/>
      <c r="EF71" s="58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60"/>
      <c r="ES71" s="61" t="s">
        <v>47</v>
      </c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3"/>
    </row>
    <row r="72" spans="1:164" ht="33.75" customHeight="1" x14ac:dyDescent="0.2">
      <c r="A72" s="135" t="s">
        <v>133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51" t="s">
        <v>134</v>
      </c>
      <c r="BY72" s="52"/>
      <c r="BZ72" s="52"/>
      <c r="CA72" s="52"/>
      <c r="CB72" s="52"/>
      <c r="CC72" s="52"/>
      <c r="CD72" s="52"/>
      <c r="CE72" s="53"/>
      <c r="CF72" s="54" t="s">
        <v>135</v>
      </c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3"/>
      <c r="CS72" s="54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3"/>
      <c r="DF72" s="58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60"/>
      <c r="DS72" s="58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60"/>
      <c r="EF72" s="58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60"/>
      <c r="ES72" s="61" t="s">
        <v>47</v>
      </c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3"/>
    </row>
    <row r="73" spans="1:164" ht="11.1" customHeight="1" x14ac:dyDescent="0.2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51"/>
      <c r="BY73" s="52"/>
      <c r="BZ73" s="52"/>
      <c r="CA73" s="52"/>
      <c r="CB73" s="52"/>
      <c r="CC73" s="52"/>
      <c r="CD73" s="52"/>
      <c r="CE73" s="53"/>
      <c r="CF73" s="54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3"/>
      <c r="CS73" s="54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3"/>
      <c r="DF73" s="58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60"/>
      <c r="DS73" s="58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60"/>
      <c r="EF73" s="58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60"/>
      <c r="ES73" s="61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3"/>
    </row>
    <row r="74" spans="1:164" ht="21.75" customHeight="1" x14ac:dyDescent="0.2">
      <c r="A74" s="139" t="s">
        <v>136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51" t="s">
        <v>137</v>
      </c>
      <c r="BY74" s="52"/>
      <c r="BZ74" s="52"/>
      <c r="CA74" s="52"/>
      <c r="CB74" s="52"/>
      <c r="CC74" s="52"/>
      <c r="CD74" s="52"/>
      <c r="CE74" s="53"/>
      <c r="CF74" s="54" t="s">
        <v>138</v>
      </c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3"/>
      <c r="CS74" s="54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3"/>
      <c r="DF74" s="58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60"/>
      <c r="DS74" s="58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60"/>
      <c r="EF74" s="58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60"/>
      <c r="ES74" s="61" t="s">
        <v>47</v>
      </c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</row>
    <row r="75" spans="1:164" ht="33.75" customHeight="1" x14ac:dyDescent="0.2">
      <c r="A75" s="139" t="s">
        <v>139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51" t="s">
        <v>140</v>
      </c>
      <c r="BY75" s="52"/>
      <c r="BZ75" s="52"/>
      <c r="CA75" s="52"/>
      <c r="CB75" s="52"/>
      <c r="CC75" s="52"/>
      <c r="CD75" s="52"/>
      <c r="CE75" s="53"/>
      <c r="CF75" s="54" t="s">
        <v>141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3"/>
      <c r="CS75" s="54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3"/>
      <c r="DF75" s="58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60"/>
      <c r="DS75" s="58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60"/>
      <c r="EF75" s="58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60"/>
      <c r="ES75" s="61" t="s">
        <v>47</v>
      </c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</row>
    <row r="76" spans="1:164" ht="11.1" customHeight="1" x14ac:dyDescent="0.2">
      <c r="A76" s="139" t="s">
        <v>142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51" t="s">
        <v>143</v>
      </c>
      <c r="BY76" s="52"/>
      <c r="BZ76" s="52"/>
      <c r="CA76" s="52"/>
      <c r="CB76" s="52"/>
      <c r="CC76" s="52"/>
      <c r="CD76" s="52"/>
      <c r="CE76" s="53"/>
      <c r="CF76" s="54" t="s">
        <v>144</v>
      </c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3"/>
      <c r="CS76" s="54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3"/>
      <c r="DF76" s="58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60"/>
      <c r="DS76" s="58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60"/>
      <c r="EF76" s="58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60"/>
      <c r="ES76" s="61" t="s">
        <v>47</v>
      </c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</row>
    <row r="77" spans="1:164" ht="11.1" customHeight="1" x14ac:dyDescent="0.2">
      <c r="A77" s="160" t="s">
        <v>145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51" t="s">
        <v>146</v>
      </c>
      <c r="BY77" s="52"/>
      <c r="BZ77" s="52"/>
      <c r="CA77" s="52"/>
      <c r="CB77" s="52"/>
      <c r="CC77" s="52"/>
      <c r="CD77" s="52"/>
      <c r="CE77" s="53"/>
      <c r="CF77" s="54" t="s">
        <v>147</v>
      </c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3"/>
      <c r="CS77" s="54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3"/>
      <c r="DF77" s="58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60"/>
      <c r="DS77" s="58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60"/>
      <c r="EF77" s="58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60"/>
      <c r="ES77" s="61" t="s">
        <v>47</v>
      </c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3"/>
      <c r="FH77" s="20"/>
    </row>
    <row r="78" spans="1:164" ht="21" customHeight="1" x14ac:dyDescent="0.2">
      <c r="A78" s="139" t="s">
        <v>148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51" t="s">
        <v>149</v>
      </c>
      <c r="BY78" s="52"/>
      <c r="BZ78" s="52"/>
      <c r="CA78" s="52"/>
      <c r="CB78" s="52"/>
      <c r="CC78" s="52"/>
      <c r="CD78" s="52"/>
      <c r="CE78" s="53"/>
      <c r="CF78" s="54" t="s">
        <v>150</v>
      </c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3"/>
      <c r="CS78" s="54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3"/>
      <c r="DF78" s="58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60"/>
      <c r="DS78" s="58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60"/>
      <c r="EF78" s="58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60"/>
      <c r="ES78" s="61" t="s">
        <v>47</v>
      </c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3"/>
    </row>
    <row r="79" spans="1:164" ht="22.5" customHeight="1" x14ac:dyDescent="0.2">
      <c r="A79" s="139" t="s">
        <v>151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51" t="s">
        <v>152</v>
      </c>
      <c r="BY79" s="52"/>
      <c r="BZ79" s="52"/>
      <c r="CA79" s="52"/>
      <c r="CB79" s="52"/>
      <c r="CC79" s="52"/>
      <c r="CD79" s="52"/>
      <c r="CE79" s="53"/>
      <c r="CF79" s="54" t="s">
        <v>153</v>
      </c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3"/>
      <c r="CS79" s="54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3"/>
      <c r="DF79" s="58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60"/>
      <c r="DS79" s="58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60"/>
      <c r="EF79" s="58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60"/>
      <c r="ES79" s="61" t="s">
        <v>47</v>
      </c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3"/>
    </row>
    <row r="80" spans="1:164" ht="11.1" customHeight="1" x14ac:dyDescent="0.2">
      <c r="A80" s="139" t="s">
        <v>154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51" t="s">
        <v>155</v>
      </c>
      <c r="BY80" s="52"/>
      <c r="BZ80" s="52"/>
      <c r="CA80" s="52"/>
      <c r="CB80" s="52"/>
      <c r="CC80" s="52"/>
      <c r="CD80" s="52"/>
      <c r="CE80" s="53"/>
      <c r="CF80" s="54" t="s">
        <v>156</v>
      </c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3"/>
      <c r="CS80" s="54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3"/>
      <c r="DF80" s="58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60"/>
      <c r="DS80" s="58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60"/>
      <c r="EF80" s="58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60"/>
      <c r="ES80" s="61" t="s">
        <v>47</v>
      </c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3"/>
    </row>
    <row r="81" spans="1:164" ht="11.25" customHeight="1" x14ac:dyDescent="0.2">
      <c r="A81" s="139" t="s">
        <v>154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51" t="s">
        <v>303</v>
      </c>
      <c r="BY81" s="52"/>
      <c r="BZ81" s="52"/>
      <c r="CA81" s="52"/>
      <c r="CB81" s="52"/>
      <c r="CC81" s="52"/>
      <c r="CD81" s="52"/>
      <c r="CE81" s="53"/>
      <c r="CF81" s="54" t="s">
        <v>156</v>
      </c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3"/>
      <c r="CS81" s="54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3"/>
      <c r="DF81" s="58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60"/>
      <c r="DS81" s="58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60"/>
      <c r="EF81" s="58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60"/>
      <c r="ES81" s="61" t="s">
        <v>47</v>
      </c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3"/>
    </row>
    <row r="82" spans="1:164" ht="11.1" customHeight="1" x14ac:dyDescent="0.2">
      <c r="A82" s="139" t="s">
        <v>154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51" t="s">
        <v>304</v>
      </c>
      <c r="BY82" s="52"/>
      <c r="BZ82" s="52"/>
      <c r="CA82" s="52"/>
      <c r="CB82" s="52"/>
      <c r="CC82" s="52"/>
      <c r="CD82" s="52"/>
      <c r="CE82" s="53"/>
      <c r="CF82" s="54" t="s">
        <v>156</v>
      </c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3"/>
      <c r="CS82" s="54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3"/>
      <c r="DF82" s="58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60"/>
      <c r="DS82" s="58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60"/>
      <c r="EF82" s="58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60"/>
      <c r="ES82" s="61" t="s">
        <v>47</v>
      </c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3"/>
    </row>
    <row r="83" spans="1:164" ht="11.1" customHeight="1" x14ac:dyDescent="0.2">
      <c r="A83" s="139" t="s">
        <v>316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51" t="s">
        <v>306</v>
      </c>
      <c r="BY83" s="52"/>
      <c r="BZ83" s="52"/>
      <c r="CA83" s="52"/>
      <c r="CB83" s="52"/>
      <c r="CC83" s="52"/>
      <c r="CD83" s="52"/>
      <c r="CE83" s="53"/>
      <c r="CF83" s="54" t="s">
        <v>156</v>
      </c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3"/>
      <c r="CS83" s="54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3"/>
      <c r="DF83" s="58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60"/>
      <c r="DS83" s="58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60"/>
      <c r="EF83" s="58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60"/>
      <c r="ES83" s="61" t="s">
        <v>47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3"/>
    </row>
    <row r="84" spans="1:164" ht="11.1" customHeight="1" x14ac:dyDescent="0.2">
      <c r="A84" s="160" t="s">
        <v>157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51" t="s">
        <v>158</v>
      </c>
      <c r="BY84" s="52"/>
      <c r="BZ84" s="52"/>
      <c r="CA84" s="52"/>
      <c r="CB84" s="52"/>
      <c r="CC84" s="52"/>
      <c r="CD84" s="52"/>
      <c r="CE84" s="53"/>
      <c r="CF84" s="54" t="s">
        <v>47</v>
      </c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3"/>
      <c r="CS84" s="54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3"/>
      <c r="DF84" s="58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60"/>
      <c r="DS84" s="58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60"/>
      <c r="EF84" s="58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60"/>
      <c r="ES84" s="61" t="s">
        <v>47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3"/>
    </row>
    <row r="85" spans="1:164" ht="21.75" customHeight="1" x14ac:dyDescent="0.2">
      <c r="A85" s="139" t="s">
        <v>159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51" t="s">
        <v>160</v>
      </c>
      <c r="BY85" s="52"/>
      <c r="BZ85" s="52"/>
      <c r="CA85" s="52"/>
      <c r="CB85" s="52"/>
      <c r="CC85" s="52"/>
      <c r="CD85" s="52"/>
      <c r="CE85" s="53"/>
      <c r="CF85" s="54" t="s">
        <v>161</v>
      </c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4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3"/>
      <c r="DF85" s="58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60"/>
      <c r="DS85" s="58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60"/>
      <c r="EF85" s="58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60"/>
      <c r="ES85" s="61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3"/>
    </row>
    <row r="86" spans="1:164" ht="11.1" customHeight="1" x14ac:dyDescent="0.2">
      <c r="A86" s="139" t="s">
        <v>162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51" t="s">
        <v>163</v>
      </c>
      <c r="BY86" s="52"/>
      <c r="BZ86" s="52"/>
      <c r="CA86" s="52"/>
      <c r="CB86" s="52"/>
      <c r="CC86" s="52"/>
      <c r="CD86" s="52"/>
      <c r="CE86" s="53"/>
      <c r="CF86" s="54" t="s">
        <v>164</v>
      </c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3"/>
      <c r="CS86" s="54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3"/>
      <c r="DF86" s="58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60"/>
      <c r="DS86" s="58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60"/>
      <c r="EF86" s="58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60"/>
      <c r="ES86" s="61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3"/>
    </row>
    <row r="87" spans="1:164" ht="21.75" customHeight="1" x14ac:dyDescent="0.2">
      <c r="A87" s="139" t="s">
        <v>165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51" t="s">
        <v>166</v>
      </c>
      <c r="BY87" s="52"/>
      <c r="BZ87" s="52"/>
      <c r="CA87" s="52"/>
      <c r="CB87" s="52"/>
      <c r="CC87" s="52"/>
      <c r="CD87" s="52"/>
      <c r="CE87" s="53"/>
      <c r="CF87" s="54" t="s">
        <v>167</v>
      </c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3"/>
      <c r="CS87" s="54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3"/>
      <c r="DF87" s="58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60"/>
      <c r="DS87" s="58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60"/>
      <c r="EF87" s="58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60"/>
      <c r="ES87" s="61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3"/>
    </row>
    <row r="88" spans="1:164" x14ac:dyDescent="0.2">
      <c r="A88" s="139" t="s">
        <v>168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51" t="s">
        <v>169</v>
      </c>
      <c r="BY88" s="52"/>
      <c r="BZ88" s="52"/>
      <c r="CA88" s="52"/>
      <c r="CB88" s="52"/>
      <c r="CC88" s="52"/>
      <c r="CD88" s="52"/>
      <c r="CE88" s="53"/>
      <c r="CF88" s="54" t="s">
        <v>170</v>
      </c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3"/>
      <c r="CS88" s="54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3"/>
      <c r="DF88" s="58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60"/>
      <c r="DS88" s="58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60"/>
      <c r="EF88" s="58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60"/>
      <c r="ES88" s="61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3"/>
    </row>
    <row r="89" spans="1:164" x14ac:dyDescent="0.2">
      <c r="A89" s="139" t="s">
        <v>171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51" t="s">
        <v>172</v>
      </c>
      <c r="BY89" s="52"/>
      <c r="BZ89" s="52"/>
      <c r="CA89" s="52"/>
      <c r="CB89" s="52"/>
      <c r="CC89" s="52"/>
      <c r="CD89" s="52"/>
      <c r="CE89" s="53"/>
      <c r="CF89" s="54" t="s">
        <v>173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3"/>
      <c r="CS89" s="54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3"/>
      <c r="DF89" s="58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60"/>
      <c r="DS89" s="58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60"/>
      <c r="EF89" s="58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60"/>
      <c r="ES89" s="61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3"/>
    </row>
    <row r="90" spans="1:164" ht="21.75" customHeight="1" x14ac:dyDescent="0.2">
      <c r="A90" s="139" t="s">
        <v>174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51" t="s">
        <v>175</v>
      </c>
      <c r="BY90" s="52"/>
      <c r="BZ90" s="52"/>
      <c r="CA90" s="52"/>
      <c r="CB90" s="52"/>
      <c r="CC90" s="52"/>
      <c r="CD90" s="52"/>
      <c r="CE90" s="53"/>
      <c r="CF90" s="54" t="s">
        <v>176</v>
      </c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3"/>
      <c r="CS90" s="54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3"/>
      <c r="DF90" s="58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60"/>
      <c r="DS90" s="58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60"/>
      <c r="EF90" s="58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60"/>
      <c r="ES90" s="61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3"/>
    </row>
    <row r="91" spans="1:164" ht="11.1" customHeight="1" x14ac:dyDescent="0.2">
      <c r="A91" s="160" t="s">
        <v>177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51" t="s">
        <v>178</v>
      </c>
      <c r="BY91" s="52"/>
      <c r="BZ91" s="52"/>
      <c r="CA91" s="52"/>
      <c r="CB91" s="52"/>
      <c r="CC91" s="52"/>
      <c r="CD91" s="52"/>
      <c r="CE91" s="53"/>
      <c r="CF91" s="54" t="s">
        <v>47</v>
      </c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3"/>
      <c r="CS91" s="54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3"/>
      <c r="DF91" s="58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60"/>
      <c r="DS91" s="58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60"/>
      <c r="EF91" s="58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60"/>
      <c r="ES91" s="61" t="s">
        <v>47</v>
      </c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3"/>
    </row>
    <row r="92" spans="1:164" ht="21.75" customHeight="1" x14ac:dyDescent="0.2">
      <c r="A92" s="139" t="s">
        <v>179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51" t="s">
        <v>180</v>
      </c>
      <c r="BY92" s="52"/>
      <c r="BZ92" s="52"/>
      <c r="CA92" s="52"/>
      <c r="CB92" s="52"/>
      <c r="CC92" s="52"/>
      <c r="CD92" s="52"/>
      <c r="CE92" s="53"/>
      <c r="CF92" s="54" t="s">
        <v>181</v>
      </c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3"/>
      <c r="CS92" s="54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3"/>
      <c r="DF92" s="58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60"/>
      <c r="DS92" s="58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60"/>
      <c r="EF92" s="58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60"/>
      <c r="ES92" s="61" t="s">
        <v>47</v>
      </c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3"/>
    </row>
    <row r="93" spans="1:164" ht="12.75" customHeight="1" x14ac:dyDescent="0.2">
      <c r="A93" s="160" t="s">
        <v>182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51" t="s">
        <v>183</v>
      </c>
      <c r="BY93" s="52"/>
      <c r="BZ93" s="52"/>
      <c r="CA93" s="52"/>
      <c r="CB93" s="52"/>
      <c r="CC93" s="52"/>
      <c r="CD93" s="52"/>
      <c r="CE93" s="53"/>
      <c r="CF93" s="54" t="s">
        <v>47</v>
      </c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3"/>
      <c r="CS93" s="54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3"/>
      <c r="DF93" s="58">
        <f>DF96</f>
        <v>2247385</v>
      </c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60"/>
      <c r="DS93" s="58">
        <f>DS96</f>
        <v>2247385</v>
      </c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60"/>
      <c r="EF93" s="58">
        <f>EF96</f>
        <v>2247385</v>
      </c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60"/>
      <c r="ES93" s="61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3"/>
      <c r="FH93" s="20"/>
    </row>
    <row r="94" spans="1:164" ht="21.75" customHeight="1" x14ac:dyDescent="0.2">
      <c r="A94" s="139" t="s">
        <v>184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26" t="s">
        <v>185</v>
      </c>
      <c r="BY94" s="127"/>
      <c r="BZ94" s="127"/>
      <c r="CA94" s="127"/>
      <c r="CB94" s="127"/>
      <c r="CC94" s="127"/>
      <c r="CD94" s="127"/>
      <c r="CE94" s="127"/>
      <c r="CF94" s="127" t="s">
        <v>186</v>
      </c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30"/>
    </row>
    <row r="95" spans="1:164" ht="12" customHeight="1" x14ac:dyDescent="0.2">
      <c r="A95" s="139" t="s">
        <v>187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55" t="s">
        <v>188</v>
      </c>
      <c r="BY95" s="156"/>
      <c r="BZ95" s="156"/>
      <c r="CA95" s="156"/>
      <c r="CB95" s="156"/>
      <c r="CC95" s="156"/>
      <c r="CD95" s="156"/>
      <c r="CE95" s="156"/>
      <c r="CF95" s="156" t="s">
        <v>189</v>
      </c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9"/>
      <c r="FH95" s="20"/>
    </row>
    <row r="96" spans="1:164" ht="11.25" customHeight="1" x14ac:dyDescent="0.2">
      <c r="A96" s="49" t="s">
        <v>190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72" t="s">
        <v>191</v>
      </c>
      <c r="BY96" s="73"/>
      <c r="BZ96" s="73"/>
      <c r="CA96" s="73"/>
      <c r="CB96" s="73"/>
      <c r="CC96" s="73"/>
      <c r="CD96" s="73"/>
      <c r="CE96" s="73"/>
      <c r="CF96" s="73" t="s">
        <v>192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 t="s">
        <v>334</v>
      </c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4">
        <v>2247385</v>
      </c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>
        <v>2247385</v>
      </c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>
        <v>2247385</v>
      </c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6"/>
    </row>
    <row r="97" spans="1:177" s="33" customFormat="1" ht="22.5" hidden="1" customHeight="1" x14ac:dyDescent="0.2">
      <c r="A97" s="64" t="s">
        <v>308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5"/>
      <c r="BX97" s="66"/>
      <c r="BY97" s="67"/>
      <c r="BZ97" s="67"/>
      <c r="CA97" s="67"/>
      <c r="CB97" s="67"/>
      <c r="CC97" s="67"/>
      <c r="CD97" s="67"/>
      <c r="CE97" s="67"/>
      <c r="CF97" s="67" t="s">
        <v>192</v>
      </c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8">
        <v>214</v>
      </c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9">
        <v>0</v>
      </c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>
        <v>6540</v>
      </c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>
        <v>6540</v>
      </c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1"/>
    </row>
    <row r="98" spans="1:177" s="33" customFormat="1" ht="12.75" hidden="1" customHeight="1" x14ac:dyDescent="0.2">
      <c r="A98" s="64" t="s">
        <v>309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5"/>
      <c r="BX98" s="66"/>
      <c r="BY98" s="67"/>
      <c r="BZ98" s="67"/>
      <c r="CA98" s="67"/>
      <c r="CB98" s="67"/>
      <c r="CC98" s="67"/>
      <c r="CD98" s="67"/>
      <c r="CE98" s="67"/>
      <c r="CF98" s="67" t="s">
        <v>192</v>
      </c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8">
        <v>221</v>
      </c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9">
        <v>24800</v>
      </c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>
        <v>28200</v>
      </c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>
        <v>28200</v>
      </c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1"/>
    </row>
    <row r="99" spans="1:177" s="33" customFormat="1" ht="11.25" hidden="1" customHeight="1" x14ac:dyDescent="0.2">
      <c r="A99" s="77" t="s">
        <v>193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8"/>
      <c r="BX99" s="66"/>
      <c r="BY99" s="67"/>
      <c r="BZ99" s="67"/>
      <c r="CA99" s="67"/>
      <c r="CB99" s="67"/>
      <c r="CC99" s="67"/>
      <c r="CD99" s="67"/>
      <c r="CE99" s="67"/>
      <c r="CF99" s="67" t="s">
        <v>192</v>
      </c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8">
        <v>222</v>
      </c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9">
        <v>90000</v>
      </c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>
        <v>126000</v>
      </c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>
        <v>126000</v>
      </c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1"/>
    </row>
    <row r="100" spans="1:177" s="33" customFormat="1" ht="11.25" hidden="1" customHeight="1" x14ac:dyDescent="0.2">
      <c r="A100" s="77" t="s">
        <v>194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8"/>
      <c r="BX100" s="66"/>
      <c r="BY100" s="67"/>
      <c r="BZ100" s="67"/>
      <c r="CA100" s="67"/>
      <c r="CB100" s="67"/>
      <c r="CC100" s="67"/>
      <c r="CD100" s="67"/>
      <c r="CE100" s="67"/>
      <c r="CF100" s="67" t="s">
        <v>192</v>
      </c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8">
        <v>223</v>
      </c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9">
        <f>144456.7-8720.65+7594.3</f>
        <v>143330.35</v>
      </c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>
        <f>8779.04+46601.99+96980.01</f>
        <v>152361.03999999998</v>
      </c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>
        <f>8779.04+46601.99+96980.01</f>
        <v>152361.03999999998</v>
      </c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1"/>
    </row>
    <row r="101" spans="1:177" s="33" customFormat="1" ht="11.25" hidden="1" customHeight="1" x14ac:dyDescent="0.2">
      <c r="A101" s="77" t="s">
        <v>195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8"/>
      <c r="BX101" s="66"/>
      <c r="BY101" s="67"/>
      <c r="BZ101" s="67"/>
      <c r="CA101" s="67"/>
      <c r="CB101" s="67"/>
      <c r="CC101" s="67"/>
      <c r="CD101" s="67"/>
      <c r="CE101" s="67"/>
      <c r="CF101" s="67" t="s">
        <v>192</v>
      </c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8">
        <v>225</v>
      </c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9">
        <v>46057.58</v>
      </c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>
        <v>64733.48</v>
      </c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>
        <v>64733.48</v>
      </c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1"/>
    </row>
    <row r="102" spans="1:177" s="33" customFormat="1" ht="11.25" hidden="1" customHeight="1" x14ac:dyDescent="0.2">
      <c r="A102" s="77" t="s">
        <v>196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8"/>
      <c r="BX102" s="66"/>
      <c r="BY102" s="67"/>
      <c r="BZ102" s="67"/>
      <c r="CA102" s="67"/>
      <c r="CB102" s="67"/>
      <c r="CC102" s="67"/>
      <c r="CD102" s="67"/>
      <c r="CE102" s="67"/>
      <c r="CF102" s="67" t="s">
        <v>192</v>
      </c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8">
        <v>226</v>
      </c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9">
        <f>892062.4+1750</f>
        <v>893812.4</v>
      </c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>
        <f>1456468.12+93566.13</f>
        <v>1550034.25</v>
      </c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>
        <v>1456468.12</v>
      </c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1"/>
    </row>
    <row r="103" spans="1:177" s="33" customFormat="1" ht="11.25" hidden="1" customHeight="1" x14ac:dyDescent="0.2">
      <c r="A103" s="77" t="s">
        <v>197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8"/>
      <c r="BX103" s="66"/>
      <c r="BY103" s="67"/>
      <c r="BZ103" s="67"/>
      <c r="CA103" s="67"/>
      <c r="CB103" s="67"/>
      <c r="CC103" s="67"/>
      <c r="CD103" s="67"/>
      <c r="CE103" s="67"/>
      <c r="CF103" s="67" t="s">
        <v>192</v>
      </c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8">
        <v>227</v>
      </c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9">
        <f>17773.43+194989.97</f>
        <v>212763.4</v>
      </c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>
        <v>199339.97</v>
      </c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>
        <v>199339.97</v>
      </c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1"/>
    </row>
    <row r="104" spans="1:177" s="33" customFormat="1" ht="11.25" hidden="1" customHeight="1" x14ac:dyDescent="0.2">
      <c r="A104" s="79" t="s">
        <v>198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66"/>
      <c r="BY104" s="67"/>
      <c r="BZ104" s="67"/>
      <c r="CA104" s="67"/>
      <c r="CB104" s="67"/>
      <c r="CC104" s="67"/>
      <c r="CD104" s="67"/>
      <c r="CE104" s="67"/>
      <c r="CF104" s="67" t="s">
        <v>192</v>
      </c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8">
        <v>310</v>
      </c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9">
        <v>577250</v>
      </c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>
        <v>577250</v>
      </c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>
        <v>577250</v>
      </c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1"/>
    </row>
    <row r="105" spans="1:177" s="33" customFormat="1" ht="11.25" hidden="1" customHeight="1" x14ac:dyDescent="0.2">
      <c r="A105" s="151" t="s">
        <v>199</v>
      </c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66"/>
      <c r="BY105" s="67"/>
      <c r="BZ105" s="67"/>
      <c r="CA105" s="67"/>
      <c r="CB105" s="67"/>
      <c r="CC105" s="67"/>
      <c r="CD105" s="67"/>
      <c r="CE105" s="67"/>
      <c r="CF105" s="67" t="s">
        <v>192</v>
      </c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8">
        <v>341</v>
      </c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9">
        <v>12325</v>
      </c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>
        <v>61565.5</v>
      </c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>
        <v>61565.5</v>
      </c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1"/>
    </row>
    <row r="106" spans="1:177" s="33" customFormat="1" ht="11.25" hidden="1" customHeight="1" x14ac:dyDescent="0.2">
      <c r="A106" s="153" t="s">
        <v>200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66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1"/>
    </row>
    <row r="107" spans="1:177" s="33" customFormat="1" ht="11.25" hidden="1" customHeight="1" x14ac:dyDescent="0.2">
      <c r="A107" s="149" t="s">
        <v>201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50"/>
      <c r="BX107" s="66"/>
      <c r="BY107" s="67"/>
      <c r="BZ107" s="67"/>
      <c r="CA107" s="67"/>
      <c r="CB107" s="67"/>
      <c r="CC107" s="67"/>
      <c r="CD107" s="67"/>
      <c r="CE107" s="67"/>
      <c r="CF107" s="67" t="s">
        <v>192</v>
      </c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8">
        <v>343</v>
      </c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9">
        <f>650000+4197750.44+544547.71+330417.88</f>
        <v>5722716.0300000003</v>
      </c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>
        <f>5284591.29+570641.27-3000000-1100287.43+1000000</f>
        <v>2754945.1300000008</v>
      </c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>
        <f>5284591.29+570641.27</f>
        <v>5855232.5600000005</v>
      </c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1"/>
    </row>
    <row r="108" spans="1:177" s="33" customFormat="1" ht="11.25" hidden="1" customHeight="1" x14ac:dyDescent="0.2">
      <c r="A108" s="77" t="s">
        <v>202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8"/>
      <c r="BX108" s="66"/>
      <c r="BY108" s="67"/>
      <c r="BZ108" s="67"/>
      <c r="CA108" s="67"/>
      <c r="CB108" s="67"/>
      <c r="CC108" s="67"/>
      <c r="CD108" s="67"/>
      <c r="CE108" s="67"/>
      <c r="CF108" s="67" t="s">
        <v>192</v>
      </c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8">
        <v>344</v>
      </c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9">
        <f>150000+797644.68</f>
        <v>947644.68</v>
      </c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>
        <v>1094642.68</v>
      </c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>
        <v>1094642.68</v>
      </c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1"/>
      <c r="FI108" s="34"/>
    </row>
    <row r="109" spans="1:177" s="33" customFormat="1" ht="11.25" hidden="1" customHeight="1" x14ac:dyDescent="0.2">
      <c r="A109" s="77" t="s">
        <v>203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8"/>
      <c r="BX109" s="66"/>
      <c r="BY109" s="67"/>
      <c r="BZ109" s="67"/>
      <c r="CA109" s="67"/>
      <c r="CB109" s="67"/>
      <c r="CC109" s="67"/>
      <c r="CD109" s="67"/>
      <c r="CE109" s="67"/>
      <c r="CF109" s="67" t="s">
        <v>192</v>
      </c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8">
        <v>345</v>
      </c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9">
        <f>117834.8+2300</f>
        <v>120134.8</v>
      </c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>
        <v>456167.8</v>
      </c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>
        <v>456167.8</v>
      </c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1"/>
    </row>
    <row r="110" spans="1:177" s="33" customFormat="1" ht="11.25" hidden="1" customHeight="1" x14ac:dyDescent="0.2">
      <c r="A110" s="147" t="s">
        <v>204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8"/>
      <c r="BX110" s="66"/>
      <c r="BY110" s="67"/>
      <c r="BZ110" s="67"/>
      <c r="CA110" s="67"/>
      <c r="CB110" s="67"/>
      <c r="CC110" s="67"/>
      <c r="CD110" s="67"/>
      <c r="CE110" s="67"/>
      <c r="CF110" s="67" t="s">
        <v>192</v>
      </c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8">
        <v>346</v>
      </c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9">
        <f>2715167.18-40000-30000+6540-30000+316953.73+27531.78</f>
        <v>2966192.69</v>
      </c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>
        <f>3522945.11-2883308.19-29132.12</f>
        <v>610504.79999999993</v>
      </c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>
        <f>3522945.11+1000000-217.23</f>
        <v>4522727.879999999</v>
      </c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1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</row>
    <row r="111" spans="1:177" s="33" customFormat="1" ht="11.25" hidden="1" customHeight="1" x14ac:dyDescent="0.2">
      <c r="A111" s="147" t="s">
        <v>205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8"/>
      <c r="BX111" s="66"/>
      <c r="BY111" s="67"/>
      <c r="BZ111" s="67"/>
      <c r="CA111" s="67"/>
      <c r="CB111" s="67"/>
      <c r="CC111" s="67"/>
      <c r="CD111" s="67"/>
      <c r="CE111" s="67"/>
      <c r="CF111" s="67" t="s">
        <v>192</v>
      </c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8">
        <v>349</v>
      </c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9">
        <v>0</v>
      </c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>
        <v>0</v>
      </c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>
        <v>0</v>
      </c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1"/>
    </row>
    <row r="112" spans="1:177" s="33" customFormat="1" ht="22.5" customHeight="1" x14ac:dyDescent="0.2">
      <c r="A112" s="245" t="s">
        <v>328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246"/>
      <c r="BV112" s="246"/>
      <c r="BW112" s="247"/>
      <c r="BX112" s="266" t="s">
        <v>319</v>
      </c>
      <c r="BY112" s="267"/>
      <c r="BZ112" s="267"/>
      <c r="CA112" s="267"/>
      <c r="CB112" s="267"/>
      <c r="CC112" s="267"/>
      <c r="CD112" s="267"/>
      <c r="CE112" s="267"/>
      <c r="CF112" s="267" t="s">
        <v>320</v>
      </c>
      <c r="CG112" s="267"/>
      <c r="CH112" s="267"/>
      <c r="CI112" s="267"/>
      <c r="CJ112" s="267"/>
      <c r="CK112" s="267"/>
      <c r="CL112" s="267"/>
      <c r="CM112" s="267"/>
      <c r="CN112" s="267"/>
      <c r="CO112" s="267"/>
      <c r="CP112" s="267"/>
      <c r="CQ112" s="267"/>
      <c r="CR112" s="267"/>
      <c r="CS112" s="268"/>
      <c r="CT112" s="268"/>
      <c r="CU112" s="268"/>
      <c r="CV112" s="268"/>
      <c r="CW112" s="268"/>
      <c r="CX112" s="268"/>
      <c r="CY112" s="268"/>
      <c r="CZ112" s="268"/>
      <c r="DA112" s="268"/>
      <c r="DB112" s="268"/>
      <c r="DC112" s="268"/>
      <c r="DD112" s="268"/>
      <c r="DE112" s="268"/>
      <c r="DF112" s="269"/>
      <c r="DG112" s="269"/>
      <c r="DH112" s="269"/>
      <c r="DI112" s="269"/>
      <c r="DJ112" s="269"/>
      <c r="DK112" s="269"/>
      <c r="DL112" s="269"/>
      <c r="DM112" s="269"/>
      <c r="DN112" s="269"/>
      <c r="DO112" s="269"/>
      <c r="DP112" s="269"/>
      <c r="DQ112" s="269"/>
      <c r="DR112" s="269"/>
      <c r="DS112" s="269"/>
      <c r="DT112" s="269"/>
      <c r="DU112" s="269"/>
      <c r="DV112" s="269"/>
      <c r="DW112" s="269"/>
      <c r="DX112" s="269"/>
      <c r="DY112" s="269"/>
      <c r="DZ112" s="269"/>
      <c r="EA112" s="269"/>
      <c r="EB112" s="269"/>
      <c r="EC112" s="269"/>
      <c r="ED112" s="269"/>
      <c r="EE112" s="269"/>
      <c r="EF112" s="269"/>
      <c r="EG112" s="269"/>
      <c r="EH112" s="269"/>
      <c r="EI112" s="269"/>
      <c r="EJ112" s="269"/>
      <c r="EK112" s="269"/>
      <c r="EL112" s="269"/>
      <c r="EM112" s="269"/>
      <c r="EN112" s="269"/>
      <c r="EO112" s="269"/>
      <c r="EP112" s="269"/>
      <c r="EQ112" s="269"/>
      <c r="ER112" s="269"/>
      <c r="ES112" s="270"/>
      <c r="ET112" s="270"/>
      <c r="EU112" s="270"/>
      <c r="EV112" s="270"/>
      <c r="EW112" s="270"/>
      <c r="EX112" s="270"/>
      <c r="EY112" s="270"/>
      <c r="EZ112" s="270"/>
      <c r="FA112" s="270"/>
      <c r="FB112" s="270"/>
      <c r="FC112" s="270"/>
      <c r="FD112" s="270"/>
      <c r="FE112" s="271"/>
    </row>
    <row r="113" spans="1:165" s="33" customFormat="1" ht="10.5" hidden="1" customHeight="1" x14ac:dyDescent="0.2">
      <c r="A113" s="248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249"/>
      <c r="BS113" s="249"/>
      <c r="BT113" s="249"/>
      <c r="BU113" s="249"/>
      <c r="BV113" s="249"/>
      <c r="BW113" s="250"/>
      <c r="BX113" s="266" t="s">
        <v>319</v>
      </c>
      <c r="BY113" s="267"/>
      <c r="BZ113" s="267"/>
      <c r="CA113" s="267"/>
      <c r="CB113" s="267"/>
      <c r="CC113" s="267"/>
      <c r="CD113" s="267"/>
      <c r="CE113" s="267"/>
      <c r="CF113" s="267" t="s">
        <v>320</v>
      </c>
      <c r="CG113" s="267"/>
      <c r="CH113" s="267"/>
      <c r="CI113" s="267"/>
      <c r="CJ113" s="267"/>
      <c r="CK113" s="267"/>
      <c r="CL113" s="267"/>
      <c r="CM113" s="267"/>
      <c r="CN113" s="267"/>
      <c r="CO113" s="267"/>
      <c r="CP113" s="267"/>
      <c r="CQ113" s="267"/>
      <c r="CR113" s="267"/>
      <c r="CS113" s="268"/>
      <c r="CT113" s="268"/>
      <c r="CU113" s="268"/>
      <c r="CV113" s="268"/>
      <c r="CW113" s="268"/>
      <c r="CX113" s="268"/>
      <c r="CY113" s="268"/>
      <c r="CZ113" s="268"/>
      <c r="DA113" s="268"/>
      <c r="DB113" s="268"/>
      <c r="DC113" s="268"/>
      <c r="DD113" s="268"/>
      <c r="DE113" s="268"/>
      <c r="DF113" s="269">
        <v>0</v>
      </c>
      <c r="DG113" s="269"/>
      <c r="DH113" s="269"/>
      <c r="DI113" s="269"/>
      <c r="DJ113" s="269"/>
      <c r="DK113" s="269"/>
      <c r="DL113" s="269"/>
      <c r="DM113" s="269"/>
      <c r="DN113" s="269"/>
      <c r="DO113" s="269"/>
      <c r="DP113" s="269"/>
      <c r="DQ113" s="269"/>
      <c r="DR113" s="269"/>
      <c r="DS113" s="269">
        <v>0</v>
      </c>
      <c r="DT113" s="269"/>
      <c r="DU113" s="269"/>
      <c r="DV113" s="269"/>
      <c r="DW113" s="269"/>
      <c r="DX113" s="269"/>
      <c r="DY113" s="269"/>
      <c r="DZ113" s="269"/>
      <c r="EA113" s="269"/>
      <c r="EB113" s="269"/>
      <c r="EC113" s="269"/>
      <c r="ED113" s="269"/>
      <c r="EE113" s="269"/>
      <c r="EF113" s="269">
        <v>0</v>
      </c>
      <c r="EG113" s="269"/>
      <c r="EH113" s="269"/>
      <c r="EI113" s="269"/>
      <c r="EJ113" s="269"/>
      <c r="EK113" s="269"/>
      <c r="EL113" s="269"/>
      <c r="EM113" s="269"/>
      <c r="EN113" s="269"/>
      <c r="EO113" s="269"/>
      <c r="EP113" s="269"/>
      <c r="EQ113" s="269"/>
      <c r="ER113" s="269"/>
      <c r="ES113" s="270"/>
      <c r="ET113" s="270"/>
      <c r="EU113" s="270"/>
      <c r="EV113" s="270"/>
      <c r="EW113" s="270"/>
      <c r="EX113" s="270"/>
      <c r="EY113" s="270"/>
      <c r="EZ113" s="270"/>
      <c r="FA113" s="270"/>
      <c r="FB113" s="270"/>
      <c r="FC113" s="270"/>
      <c r="FD113" s="270"/>
      <c r="FE113" s="271"/>
    </row>
    <row r="114" spans="1:165" ht="11.25" customHeight="1" x14ac:dyDescent="0.2">
      <c r="A114" s="141" t="s">
        <v>206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72" t="s">
        <v>313</v>
      </c>
      <c r="BY114" s="73"/>
      <c r="BZ114" s="73"/>
      <c r="CA114" s="73"/>
      <c r="CB114" s="73"/>
      <c r="CC114" s="73"/>
      <c r="CD114" s="73"/>
      <c r="CE114" s="73"/>
      <c r="CF114" s="73" t="s">
        <v>207</v>
      </c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75"/>
      <c r="ET114" s="75"/>
      <c r="EU114" s="75"/>
      <c r="EV114" s="75"/>
      <c r="EW114" s="75"/>
      <c r="EX114" s="75"/>
      <c r="EY114" s="75"/>
      <c r="EZ114" s="75"/>
      <c r="FA114" s="75"/>
      <c r="FB114" s="75"/>
      <c r="FC114" s="75"/>
      <c r="FD114" s="75"/>
      <c r="FE114" s="76"/>
    </row>
    <row r="115" spans="1:165" s="33" customFormat="1" ht="21" hidden="1" customHeight="1" x14ac:dyDescent="0.2">
      <c r="A115" s="145" t="s">
        <v>208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66"/>
      <c r="BY115" s="67"/>
      <c r="BZ115" s="67"/>
      <c r="CA115" s="67"/>
      <c r="CB115" s="67"/>
      <c r="CC115" s="67"/>
      <c r="CD115" s="67"/>
      <c r="CE115" s="67"/>
      <c r="CF115" s="67" t="s">
        <v>207</v>
      </c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8">
        <v>223</v>
      </c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9">
        <f>594388.28+524300+8720.65</f>
        <v>1127408.93</v>
      </c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>
        <f>530000+614167.42+9192.89</f>
        <v>1153360.3099999998</v>
      </c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>
        <f>599928.19+524300</f>
        <v>1124228.19</v>
      </c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1"/>
      <c r="FI115" s="33">
        <f>1295464.51</f>
        <v>1295464.51</v>
      </c>
    </row>
    <row r="116" spans="1:165" ht="11.25" customHeight="1" x14ac:dyDescent="0.2">
      <c r="A116" s="139" t="s">
        <v>302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72" t="s">
        <v>209</v>
      </c>
      <c r="BY116" s="73"/>
      <c r="BZ116" s="73"/>
      <c r="CA116" s="73"/>
      <c r="CB116" s="73"/>
      <c r="CC116" s="73"/>
      <c r="CD116" s="73"/>
      <c r="CE116" s="73"/>
      <c r="CF116" s="73" t="s">
        <v>210</v>
      </c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5"/>
      <c r="ET116" s="75"/>
      <c r="EU116" s="75"/>
      <c r="EV116" s="75"/>
      <c r="EW116" s="75"/>
      <c r="EX116" s="75"/>
      <c r="EY116" s="75"/>
      <c r="EZ116" s="75"/>
      <c r="FA116" s="75"/>
      <c r="FB116" s="75"/>
      <c r="FC116" s="75"/>
      <c r="FD116" s="75"/>
      <c r="FE116" s="76"/>
    </row>
    <row r="117" spans="1:165" ht="20.25" customHeight="1" x14ac:dyDescent="0.2">
      <c r="A117" s="135" t="s">
        <v>211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72" t="s">
        <v>212</v>
      </c>
      <c r="BY117" s="73"/>
      <c r="BZ117" s="73"/>
      <c r="CA117" s="73"/>
      <c r="CB117" s="73"/>
      <c r="CC117" s="73"/>
      <c r="CD117" s="73"/>
      <c r="CE117" s="73"/>
      <c r="CF117" s="73" t="s">
        <v>213</v>
      </c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6"/>
    </row>
    <row r="118" spans="1:165" ht="21" customHeight="1" x14ac:dyDescent="0.2">
      <c r="A118" s="135" t="s">
        <v>214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72" t="s">
        <v>215</v>
      </c>
      <c r="BY118" s="73"/>
      <c r="BZ118" s="73"/>
      <c r="CA118" s="73"/>
      <c r="CB118" s="73"/>
      <c r="CC118" s="73"/>
      <c r="CD118" s="73"/>
      <c r="CE118" s="73"/>
      <c r="CF118" s="73" t="s">
        <v>216</v>
      </c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6"/>
    </row>
    <row r="119" spans="1:165" s="43" customFormat="1" ht="12.75" hidden="1" customHeight="1" x14ac:dyDescent="0.2">
      <c r="A119" s="137" t="s">
        <v>326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72" t="s">
        <v>324</v>
      </c>
      <c r="BY119" s="73"/>
      <c r="BZ119" s="73"/>
      <c r="CA119" s="73"/>
      <c r="CB119" s="73"/>
      <c r="CC119" s="73"/>
      <c r="CD119" s="73"/>
      <c r="CE119" s="73"/>
      <c r="CF119" s="73" t="s">
        <v>325</v>
      </c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5"/>
      <c r="ET119" s="75"/>
      <c r="EU119" s="75"/>
      <c r="EV119" s="75"/>
      <c r="EW119" s="75"/>
      <c r="EX119" s="75"/>
      <c r="EY119" s="75"/>
      <c r="EZ119" s="75"/>
      <c r="FA119" s="75"/>
      <c r="FB119" s="75"/>
      <c r="FC119" s="75"/>
      <c r="FD119" s="75"/>
      <c r="FE119" s="76"/>
    </row>
    <row r="120" spans="1:165" ht="12.75" customHeight="1" x14ac:dyDescent="0.2">
      <c r="A120" s="131" t="s">
        <v>217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3" t="s">
        <v>218</v>
      </c>
      <c r="BY120" s="134"/>
      <c r="BZ120" s="134"/>
      <c r="CA120" s="134"/>
      <c r="CB120" s="134"/>
      <c r="CC120" s="134"/>
      <c r="CD120" s="134"/>
      <c r="CE120" s="134"/>
      <c r="CF120" s="134" t="s">
        <v>52</v>
      </c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5" t="s">
        <v>47</v>
      </c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6"/>
    </row>
    <row r="121" spans="1:165" ht="22.5" customHeight="1" x14ac:dyDescent="0.2">
      <c r="A121" s="124" t="s">
        <v>219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72" t="s">
        <v>220</v>
      </c>
      <c r="BY121" s="73"/>
      <c r="BZ121" s="73"/>
      <c r="CA121" s="73"/>
      <c r="CB121" s="73"/>
      <c r="CC121" s="73"/>
      <c r="CD121" s="73"/>
      <c r="CE121" s="73"/>
      <c r="CF121" s="73" t="s">
        <v>81</v>
      </c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5" t="s">
        <v>47</v>
      </c>
      <c r="ET121" s="75"/>
      <c r="EU121" s="75"/>
      <c r="EV121" s="75"/>
      <c r="EW121" s="75"/>
      <c r="EX121" s="75"/>
      <c r="EY121" s="75"/>
      <c r="EZ121" s="75"/>
      <c r="FA121" s="75"/>
      <c r="FB121" s="75"/>
      <c r="FC121" s="75"/>
      <c r="FD121" s="75"/>
      <c r="FE121" s="76"/>
    </row>
    <row r="122" spans="1:165" ht="12.75" customHeight="1" x14ac:dyDescent="0.2">
      <c r="A122" s="124" t="s">
        <v>221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72" t="s">
        <v>222</v>
      </c>
      <c r="BY122" s="73"/>
      <c r="BZ122" s="73"/>
      <c r="CA122" s="73"/>
      <c r="CB122" s="73"/>
      <c r="CC122" s="73"/>
      <c r="CD122" s="73"/>
      <c r="CE122" s="73"/>
      <c r="CF122" s="73" t="s">
        <v>81</v>
      </c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5" t="s">
        <v>47</v>
      </c>
      <c r="ET122" s="75"/>
      <c r="EU122" s="75"/>
      <c r="EV122" s="75"/>
      <c r="EW122" s="75"/>
      <c r="EX122" s="75"/>
      <c r="EY122" s="75"/>
      <c r="EZ122" s="75"/>
      <c r="FA122" s="75"/>
      <c r="FB122" s="75"/>
      <c r="FC122" s="75"/>
      <c r="FD122" s="75"/>
      <c r="FE122" s="76"/>
    </row>
    <row r="123" spans="1:165" ht="12.75" customHeight="1" x14ac:dyDescent="0.2">
      <c r="A123" s="124" t="s">
        <v>223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72" t="s">
        <v>224</v>
      </c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5" t="s">
        <v>47</v>
      </c>
      <c r="ET123" s="75"/>
      <c r="EU123" s="75"/>
      <c r="EV123" s="75"/>
      <c r="EW123" s="75"/>
      <c r="EX123" s="75"/>
      <c r="EY123" s="75"/>
      <c r="EZ123" s="75"/>
      <c r="FA123" s="75"/>
      <c r="FB123" s="75"/>
      <c r="FC123" s="75"/>
      <c r="FD123" s="75"/>
      <c r="FE123" s="76"/>
    </row>
    <row r="124" spans="1:165" ht="12.75" customHeight="1" x14ac:dyDescent="0.2">
      <c r="A124" s="131" t="s">
        <v>225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3" t="s">
        <v>226</v>
      </c>
      <c r="BY124" s="134"/>
      <c r="BZ124" s="134"/>
      <c r="CA124" s="134"/>
      <c r="CB124" s="134"/>
      <c r="CC124" s="134"/>
      <c r="CD124" s="134"/>
      <c r="CE124" s="134"/>
      <c r="CF124" s="73" t="s">
        <v>192</v>
      </c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5" t="s">
        <v>47</v>
      </c>
      <c r="ET124" s="75"/>
      <c r="EU124" s="75"/>
      <c r="EV124" s="75"/>
      <c r="EW124" s="75"/>
      <c r="EX124" s="75"/>
      <c r="EY124" s="75"/>
      <c r="EZ124" s="75"/>
      <c r="FA124" s="75"/>
      <c r="FB124" s="75"/>
      <c r="FC124" s="75"/>
      <c r="FD124" s="75"/>
      <c r="FE124" s="76"/>
    </row>
    <row r="125" spans="1:165" ht="22.5" customHeight="1" x14ac:dyDescent="0.2">
      <c r="A125" s="124" t="s">
        <v>227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72" t="s">
        <v>228</v>
      </c>
      <c r="BY125" s="73"/>
      <c r="BZ125" s="73"/>
      <c r="CA125" s="73"/>
      <c r="CB125" s="73"/>
      <c r="CC125" s="73"/>
      <c r="CD125" s="73"/>
      <c r="CE125" s="73"/>
      <c r="CF125" s="73" t="s">
        <v>192</v>
      </c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5" t="s">
        <v>47</v>
      </c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6"/>
    </row>
    <row r="126" spans="1:165" ht="11.25" customHeight="1" x14ac:dyDescent="0.2">
      <c r="A126" s="124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6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30"/>
    </row>
    <row r="127" spans="1:165" ht="3" customHeight="1" x14ac:dyDescent="0.2"/>
    <row r="128" spans="1:165" ht="3" customHeight="1" x14ac:dyDescent="0.2"/>
  </sheetData>
  <mergeCells count="822">
    <mergeCell ref="BX112:CE112"/>
    <mergeCell ref="CF112:CR112"/>
    <mergeCell ref="CS112:DE112"/>
    <mergeCell ref="DF112:DR112"/>
    <mergeCell ref="DS112:EE112"/>
    <mergeCell ref="EF112:ER112"/>
    <mergeCell ref="ES112:FE112"/>
    <mergeCell ref="BX113:CE113"/>
    <mergeCell ref="CF113:CR113"/>
    <mergeCell ref="CS113:DE113"/>
    <mergeCell ref="DF113:DR113"/>
    <mergeCell ref="DS113:EE113"/>
    <mergeCell ref="EF113:ER113"/>
    <mergeCell ref="ES113:FE113"/>
    <mergeCell ref="A112:BW113"/>
    <mergeCell ref="FI110:FU110"/>
    <mergeCell ref="AR10:CR10"/>
    <mergeCell ref="DW1:FE1"/>
    <mergeCell ref="DW2:FE2"/>
    <mergeCell ref="DW3:FE3"/>
    <mergeCell ref="DW4:FE4"/>
    <mergeCell ref="DW5:FE5"/>
    <mergeCell ref="DW6:EI6"/>
    <mergeCell ref="EL6:FE6"/>
    <mergeCell ref="DW7:EI7"/>
    <mergeCell ref="EL7:FE7"/>
    <mergeCell ref="DW8:DX8"/>
    <mergeCell ref="DY8:EA8"/>
    <mergeCell ref="EB8:EC8"/>
    <mergeCell ref="EE8:ES8"/>
    <mergeCell ref="ET8:EV8"/>
    <mergeCell ref="EW8:EY8"/>
    <mergeCell ref="EZ8:FB8"/>
    <mergeCell ref="CS10:CU10"/>
    <mergeCell ref="CV10:CY10"/>
    <mergeCell ref="BG13:BJ13"/>
    <mergeCell ref="BK13:BM13"/>
    <mergeCell ref="BN13:BO13"/>
    <mergeCell ref="BQ13:CE13"/>
    <mergeCell ref="CF13:CH13"/>
    <mergeCell ref="CI13:CK13"/>
    <mergeCell ref="CL13:CO13"/>
    <mergeCell ref="ES13:FE13"/>
    <mergeCell ref="A14:AA14"/>
    <mergeCell ref="ES14:FE14"/>
    <mergeCell ref="AB15:DP15"/>
    <mergeCell ref="ES15:FE15"/>
    <mergeCell ref="ES16:FE16"/>
    <mergeCell ref="ES17:FE17"/>
    <mergeCell ref="K18:DP18"/>
    <mergeCell ref="ES18:FE18"/>
    <mergeCell ref="ES19:FE19"/>
    <mergeCell ref="A21:FE21"/>
    <mergeCell ref="DF23:FE23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DF25:DR25"/>
    <mergeCell ref="DS25:EE25"/>
    <mergeCell ref="EF25:ER25"/>
    <mergeCell ref="A26:BW26"/>
    <mergeCell ref="BX26:CE26"/>
    <mergeCell ref="CF26:CR26"/>
    <mergeCell ref="CS26:DE26"/>
    <mergeCell ref="DF26:DR26"/>
    <mergeCell ref="DS26:EE26"/>
    <mergeCell ref="EF26:ER26"/>
    <mergeCell ref="A23:BW25"/>
    <mergeCell ref="DF24:DK24"/>
    <mergeCell ref="DL24:DN24"/>
    <mergeCell ref="DO24:DR24"/>
    <mergeCell ref="DS24:DX24"/>
    <mergeCell ref="DY24:EA24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A32:BW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A39:BW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A42:BW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BX41:CE42"/>
    <mergeCell ref="CF41:CR42"/>
    <mergeCell ref="CS41:DE42"/>
    <mergeCell ref="DF41:DR42"/>
    <mergeCell ref="DS41:EE42"/>
    <mergeCell ref="EF41:ER42"/>
    <mergeCell ref="ES41:FE42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A46:BW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BX45:CE46"/>
    <mergeCell ref="CF45:CR46"/>
    <mergeCell ref="CS45:DE46"/>
    <mergeCell ref="DF45:DR46"/>
    <mergeCell ref="DS45:EE46"/>
    <mergeCell ref="EF45:ER46"/>
    <mergeCell ref="ES45:FE46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9:BW49"/>
    <mergeCell ref="A50:BW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DF49:DR50"/>
    <mergeCell ref="DS49:EE50"/>
    <mergeCell ref="EF49:ER50"/>
    <mergeCell ref="ES49:FE50"/>
    <mergeCell ref="BX49:CE50"/>
    <mergeCell ref="CF49:CR50"/>
    <mergeCell ref="CS49:DE50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A53:BW53"/>
    <mergeCell ref="BX53:CE53"/>
    <mergeCell ref="CF53:CR53"/>
    <mergeCell ref="CS53:DE53"/>
    <mergeCell ref="DF53:DR53"/>
    <mergeCell ref="DS53:EE53"/>
    <mergeCell ref="EF53:ER53"/>
    <mergeCell ref="ES53:FE53"/>
    <mergeCell ref="A54:BW54"/>
    <mergeCell ref="BX54:CE54"/>
    <mergeCell ref="CF54:CR54"/>
    <mergeCell ref="CS54:DE54"/>
    <mergeCell ref="DF54:DR54"/>
    <mergeCell ref="DS54:EE54"/>
    <mergeCell ref="EF54:ER54"/>
    <mergeCell ref="ES54:FE54"/>
    <mergeCell ref="A55:BW55"/>
    <mergeCell ref="BX55:CE55"/>
    <mergeCell ref="CF55:CR55"/>
    <mergeCell ref="CS55:DE55"/>
    <mergeCell ref="DF55:DR55"/>
    <mergeCell ref="DS55:EE55"/>
    <mergeCell ref="EF55:ER55"/>
    <mergeCell ref="ES55:FE55"/>
    <mergeCell ref="A56:BW56"/>
    <mergeCell ref="BX56:CE56"/>
    <mergeCell ref="CF56:CR56"/>
    <mergeCell ref="CS56:DE56"/>
    <mergeCell ref="DF56:DR56"/>
    <mergeCell ref="DS56:EE56"/>
    <mergeCell ref="EF56:ER56"/>
    <mergeCell ref="ES56:FE56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A61:BW61"/>
    <mergeCell ref="BX61:CE61"/>
    <mergeCell ref="CF61:CR61"/>
    <mergeCell ref="CS61:DE61"/>
    <mergeCell ref="DF61:DR61"/>
    <mergeCell ref="DS61:EE61"/>
    <mergeCell ref="EF61:ER61"/>
    <mergeCell ref="ES61:FE61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A62:BW62"/>
    <mergeCell ref="BX62:CE62"/>
    <mergeCell ref="CF62:CR62"/>
    <mergeCell ref="CS62:DE62"/>
    <mergeCell ref="DF62:DR62"/>
    <mergeCell ref="DS62:EE62"/>
    <mergeCell ref="EF62:ER62"/>
    <mergeCell ref="ES62:FE62"/>
    <mergeCell ref="A63:BW63"/>
    <mergeCell ref="BX63:CE63"/>
    <mergeCell ref="CF63:CR63"/>
    <mergeCell ref="CS63:DE63"/>
    <mergeCell ref="DF63:DR63"/>
    <mergeCell ref="DS63:EE63"/>
    <mergeCell ref="EF63:ER63"/>
    <mergeCell ref="ES63:FE63"/>
    <mergeCell ref="A64:BW64"/>
    <mergeCell ref="BX64:CE64"/>
    <mergeCell ref="CF64:CR64"/>
    <mergeCell ref="CS64:DE64"/>
    <mergeCell ref="DF64:DR64"/>
    <mergeCell ref="DS64:EE64"/>
    <mergeCell ref="EF64:ER64"/>
    <mergeCell ref="ES64:FE64"/>
    <mergeCell ref="A65:BW65"/>
    <mergeCell ref="BX65:CE65"/>
    <mergeCell ref="CF65:CR65"/>
    <mergeCell ref="CS65:DE65"/>
    <mergeCell ref="DF65:DR65"/>
    <mergeCell ref="DS65:EE65"/>
    <mergeCell ref="EF65:ER65"/>
    <mergeCell ref="ES65:FE65"/>
    <mergeCell ref="A66:BW66"/>
    <mergeCell ref="BX66:CE66"/>
    <mergeCell ref="CF66:CR66"/>
    <mergeCell ref="CS66:DE66"/>
    <mergeCell ref="DF66:DR66"/>
    <mergeCell ref="DS66:EE66"/>
    <mergeCell ref="EF66:ER66"/>
    <mergeCell ref="ES66:FE66"/>
    <mergeCell ref="A67:BW67"/>
    <mergeCell ref="BX67:CE67"/>
    <mergeCell ref="CF67:CR67"/>
    <mergeCell ref="CS67:DE67"/>
    <mergeCell ref="DF67:DR67"/>
    <mergeCell ref="DS67:EE67"/>
    <mergeCell ref="EF67:ER67"/>
    <mergeCell ref="ES67:FE67"/>
    <mergeCell ref="A68:BW68"/>
    <mergeCell ref="BX68:CE68"/>
    <mergeCell ref="CF68:CR68"/>
    <mergeCell ref="CS68:DE68"/>
    <mergeCell ref="DF68:DR68"/>
    <mergeCell ref="DS68:EE68"/>
    <mergeCell ref="EF68:ER68"/>
    <mergeCell ref="ES68:FE68"/>
    <mergeCell ref="A69:BW69"/>
    <mergeCell ref="BX69:CE69"/>
    <mergeCell ref="CF69:CR69"/>
    <mergeCell ref="CS69:DE69"/>
    <mergeCell ref="DF69:DR69"/>
    <mergeCell ref="DS69:EE69"/>
    <mergeCell ref="EF69:ER69"/>
    <mergeCell ref="ES69:FE69"/>
    <mergeCell ref="A70:BW70"/>
    <mergeCell ref="BX70:CE70"/>
    <mergeCell ref="CF70:CR70"/>
    <mergeCell ref="CS70:DE70"/>
    <mergeCell ref="DF70:DR70"/>
    <mergeCell ref="DS70:EE70"/>
    <mergeCell ref="EF70:ER70"/>
    <mergeCell ref="ES70:FE70"/>
    <mergeCell ref="A71:BW71"/>
    <mergeCell ref="BX71:CE71"/>
    <mergeCell ref="CF71:CR71"/>
    <mergeCell ref="CS71:DE71"/>
    <mergeCell ref="DF71:DR71"/>
    <mergeCell ref="DS71:EE71"/>
    <mergeCell ref="EF71:ER71"/>
    <mergeCell ref="ES71:FE71"/>
    <mergeCell ref="A72:BW72"/>
    <mergeCell ref="BX72:CE72"/>
    <mergeCell ref="CF72:CR72"/>
    <mergeCell ref="CS72:DE72"/>
    <mergeCell ref="DF72:DR72"/>
    <mergeCell ref="DS72:EE72"/>
    <mergeCell ref="EF72:ER72"/>
    <mergeCell ref="ES72:FE72"/>
    <mergeCell ref="A73:BW73"/>
    <mergeCell ref="BX73:CE73"/>
    <mergeCell ref="CF73:CR73"/>
    <mergeCell ref="CS73:DE73"/>
    <mergeCell ref="DF73:DR73"/>
    <mergeCell ref="DS73:EE73"/>
    <mergeCell ref="EF73:ER73"/>
    <mergeCell ref="ES73:FE73"/>
    <mergeCell ref="A74:BW74"/>
    <mergeCell ref="BX74:CE74"/>
    <mergeCell ref="CF74:CR74"/>
    <mergeCell ref="CS74:DE74"/>
    <mergeCell ref="DF74:DR74"/>
    <mergeCell ref="DS74:EE74"/>
    <mergeCell ref="EF74:ER74"/>
    <mergeCell ref="ES74:FE74"/>
    <mergeCell ref="A75:BW75"/>
    <mergeCell ref="BX75:CE75"/>
    <mergeCell ref="CF75:CR75"/>
    <mergeCell ref="CS75:DE75"/>
    <mergeCell ref="DF75:DR75"/>
    <mergeCell ref="DS75:EE75"/>
    <mergeCell ref="EF75:ER75"/>
    <mergeCell ref="ES75:FE75"/>
    <mergeCell ref="A76:BW76"/>
    <mergeCell ref="BX76:CE76"/>
    <mergeCell ref="CF76:CR76"/>
    <mergeCell ref="CS76:DE76"/>
    <mergeCell ref="DF76:DR76"/>
    <mergeCell ref="DS76:EE76"/>
    <mergeCell ref="EF76:ER76"/>
    <mergeCell ref="ES76:FE76"/>
    <mergeCell ref="A77:BW77"/>
    <mergeCell ref="BX77:CE77"/>
    <mergeCell ref="CF77:CR77"/>
    <mergeCell ref="CS77:DE77"/>
    <mergeCell ref="DF77:DR77"/>
    <mergeCell ref="DS77:EE77"/>
    <mergeCell ref="EF77:ER77"/>
    <mergeCell ref="ES77:FE77"/>
    <mergeCell ref="A78:BW78"/>
    <mergeCell ref="BX78:CE78"/>
    <mergeCell ref="CF78:CR78"/>
    <mergeCell ref="CS78:DE78"/>
    <mergeCell ref="DF78:DR78"/>
    <mergeCell ref="DS78:EE78"/>
    <mergeCell ref="EF78:ER78"/>
    <mergeCell ref="ES78:FE78"/>
    <mergeCell ref="A79:BW79"/>
    <mergeCell ref="BX79:CE79"/>
    <mergeCell ref="CF79:CR79"/>
    <mergeCell ref="CS79:DE79"/>
    <mergeCell ref="DF79:DR79"/>
    <mergeCell ref="DS79:EE79"/>
    <mergeCell ref="EF79:ER79"/>
    <mergeCell ref="ES79:FE79"/>
    <mergeCell ref="A80:BW80"/>
    <mergeCell ref="BX80:CE80"/>
    <mergeCell ref="CF80:CR80"/>
    <mergeCell ref="CS80:DE80"/>
    <mergeCell ref="DF80:DR80"/>
    <mergeCell ref="DS80:EE80"/>
    <mergeCell ref="EF80:ER80"/>
    <mergeCell ref="ES80:FE80"/>
    <mergeCell ref="A81:BW81"/>
    <mergeCell ref="BX81:CE81"/>
    <mergeCell ref="CF81:CR81"/>
    <mergeCell ref="CS81:DE81"/>
    <mergeCell ref="DF81:DR81"/>
    <mergeCell ref="DS81:EE81"/>
    <mergeCell ref="EF81:ER81"/>
    <mergeCell ref="ES81:FE81"/>
    <mergeCell ref="A82:BW82"/>
    <mergeCell ref="BX82:CE82"/>
    <mergeCell ref="CF82:CR82"/>
    <mergeCell ref="CS82:DE82"/>
    <mergeCell ref="DF82:DR82"/>
    <mergeCell ref="DS82:EE82"/>
    <mergeCell ref="EF82:ER82"/>
    <mergeCell ref="ES82:FE82"/>
    <mergeCell ref="A83:BW83"/>
    <mergeCell ref="BX83:CE83"/>
    <mergeCell ref="CF83:CR83"/>
    <mergeCell ref="CS83:DE83"/>
    <mergeCell ref="DF83:DR83"/>
    <mergeCell ref="DS83:EE83"/>
    <mergeCell ref="EF83:ER83"/>
    <mergeCell ref="ES83:FE83"/>
    <mergeCell ref="A84:BW84"/>
    <mergeCell ref="BX84:CE84"/>
    <mergeCell ref="CF84:CR84"/>
    <mergeCell ref="CS84:DE84"/>
    <mergeCell ref="DF84:DR84"/>
    <mergeCell ref="DS84:EE84"/>
    <mergeCell ref="EF84:ER84"/>
    <mergeCell ref="ES84:FE84"/>
    <mergeCell ref="A85:BW85"/>
    <mergeCell ref="BX85:CE85"/>
    <mergeCell ref="CF85:CR85"/>
    <mergeCell ref="CS85:DE85"/>
    <mergeCell ref="DF85:DR85"/>
    <mergeCell ref="DS85:EE85"/>
    <mergeCell ref="EF85:ER85"/>
    <mergeCell ref="ES85:FE85"/>
    <mergeCell ref="A86:BW86"/>
    <mergeCell ref="BX86:CE86"/>
    <mergeCell ref="CF86:CR86"/>
    <mergeCell ref="CS86:DE86"/>
    <mergeCell ref="DF86:DR86"/>
    <mergeCell ref="DS86:EE86"/>
    <mergeCell ref="EF86:ER86"/>
    <mergeCell ref="ES86:FE86"/>
    <mergeCell ref="A87:BW87"/>
    <mergeCell ref="BX87:CE87"/>
    <mergeCell ref="CF87:CR87"/>
    <mergeCell ref="CS87:DE87"/>
    <mergeCell ref="DF87:DR87"/>
    <mergeCell ref="DS87:EE87"/>
    <mergeCell ref="EF87:ER87"/>
    <mergeCell ref="ES87:FE87"/>
    <mergeCell ref="A88:BW88"/>
    <mergeCell ref="BX88:CE88"/>
    <mergeCell ref="CF88:CR88"/>
    <mergeCell ref="CS88:DE88"/>
    <mergeCell ref="DF88:DR88"/>
    <mergeCell ref="DS88:EE88"/>
    <mergeCell ref="EF88:ER88"/>
    <mergeCell ref="ES88:FE88"/>
    <mergeCell ref="A89:BW89"/>
    <mergeCell ref="BX89:CE89"/>
    <mergeCell ref="CF89:CR89"/>
    <mergeCell ref="CS89:DE89"/>
    <mergeCell ref="DF89:DR89"/>
    <mergeCell ref="DS89:EE89"/>
    <mergeCell ref="EF89:ER89"/>
    <mergeCell ref="ES89:FE89"/>
    <mergeCell ref="A90:BW90"/>
    <mergeCell ref="BX90:CE90"/>
    <mergeCell ref="CF90:CR90"/>
    <mergeCell ref="CS90:DE90"/>
    <mergeCell ref="DF90:DR90"/>
    <mergeCell ref="DS90:EE90"/>
    <mergeCell ref="EF90:ER90"/>
    <mergeCell ref="ES90:FE90"/>
    <mergeCell ref="A91:BW91"/>
    <mergeCell ref="BX91:CE91"/>
    <mergeCell ref="CF91:CR91"/>
    <mergeCell ref="CS91:DE91"/>
    <mergeCell ref="DF91:DR91"/>
    <mergeCell ref="DS91:EE91"/>
    <mergeCell ref="EF91:ER91"/>
    <mergeCell ref="ES91:FE91"/>
    <mergeCell ref="A92:BW92"/>
    <mergeCell ref="BX92:CE92"/>
    <mergeCell ref="CF92:CR92"/>
    <mergeCell ref="CS92:DE92"/>
    <mergeCell ref="DF92:DR92"/>
    <mergeCell ref="DS92:EE92"/>
    <mergeCell ref="EF92:ER92"/>
    <mergeCell ref="ES92:FE92"/>
    <mergeCell ref="A93:BW93"/>
    <mergeCell ref="BX93:CE93"/>
    <mergeCell ref="CF93:CR93"/>
    <mergeCell ref="CS93:DE93"/>
    <mergeCell ref="DF93:DR93"/>
    <mergeCell ref="DS93:EE93"/>
    <mergeCell ref="EF93:ER93"/>
    <mergeCell ref="ES93:FE93"/>
    <mergeCell ref="A97:BW97"/>
    <mergeCell ref="BX97:CE97"/>
    <mergeCell ref="CF97:CR97"/>
    <mergeCell ref="CS97:DE97"/>
    <mergeCell ref="DF97:DR97"/>
    <mergeCell ref="DS97:EE97"/>
    <mergeCell ref="EF97:ER97"/>
    <mergeCell ref="ES97:FE97"/>
    <mergeCell ref="A94:BW94"/>
    <mergeCell ref="BX94:CE94"/>
    <mergeCell ref="CF94:CR94"/>
    <mergeCell ref="CS94:DE94"/>
    <mergeCell ref="DF94:DR94"/>
    <mergeCell ref="DS94:EE94"/>
    <mergeCell ref="EF94:ER94"/>
    <mergeCell ref="ES94:FE94"/>
    <mergeCell ref="A95:BW95"/>
    <mergeCell ref="BX95:CE95"/>
    <mergeCell ref="CF95:CR95"/>
    <mergeCell ref="CS95:DE95"/>
    <mergeCell ref="DF95:DR95"/>
    <mergeCell ref="DS95:EE95"/>
    <mergeCell ref="EF95:ER95"/>
    <mergeCell ref="ES95:FE95"/>
    <mergeCell ref="A99:BW99"/>
    <mergeCell ref="BX99:CE99"/>
    <mergeCell ref="CF99:CR99"/>
    <mergeCell ref="CS99:DE99"/>
    <mergeCell ref="DF99:DR99"/>
    <mergeCell ref="DS99:EE99"/>
    <mergeCell ref="EF99:ER99"/>
    <mergeCell ref="ES99:FE99"/>
    <mergeCell ref="A100:BW100"/>
    <mergeCell ref="BX100:CE100"/>
    <mergeCell ref="CF100:CR100"/>
    <mergeCell ref="CS100:DE100"/>
    <mergeCell ref="DF100:DR100"/>
    <mergeCell ref="DS100:EE100"/>
    <mergeCell ref="EF100:ER100"/>
    <mergeCell ref="ES100:FE100"/>
    <mergeCell ref="A101:BW101"/>
    <mergeCell ref="BX101:CE101"/>
    <mergeCell ref="CF101:CR101"/>
    <mergeCell ref="CS101:DE101"/>
    <mergeCell ref="DF101:DR101"/>
    <mergeCell ref="DS101:EE101"/>
    <mergeCell ref="EF101:ER101"/>
    <mergeCell ref="ES101:FE101"/>
    <mergeCell ref="A102:BW102"/>
    <mergeCell ref="BX102:CE102"/>
    <mergeCell ref="CF102:CR102"/>
    <mergeCell ref="CS102:DE102"/>
    <mergeCell ref="DF102:DR102"/>
    <mergeCell ref="DS102:EE102"/>
    <mergeCell ref="EF102:ER102"/>
    <mergeCell ref="ES102:FE102"/>
    <mergeCell ref="A107:BW107"/>
    <mergeCell ref="BX107:CE107"/>
    <mergeCell ref="CF107:CR107"/>
    <mergeCell ref="CS107:DE107"/>
    <mergeCell ref="DF107:DR107"/>
    <mergeCell ref="DS107:EE107"/>
    <mergeCell ref="EF107:ER107"/>
    <mergeCell ref="ES107:FE107"/>
    <mergeCell ref="A105:BW105"/>
    <mergeCell ref="A106:BW106"/>
    <mergeCell ref="CF105:CR106"/>
    <mergeCell ref="CS105:DE106"/>
    <mergeCell ref="DF105:DR106"/>
    <mergeCell ref="DS105:EE106"/>
    <mergeCell ref="EF105:ER106"/>
    <mergeCell ref="ES105:FE106"/>
    <mergeCell ref="BX105:CE106"/>
    <mergeCell ref="A108:BW108"/>
    <mergeCell ref="BX108:CE108"/>
    <mergeCell ref="CF108:CR108"/>
    <mergeCell ref="CS108:DE108"/>
    <mergeCell ref="DF108:DR108"/>
    <mergeCell ref="DS108:EE108"/>
    <mergeCell ref="EF108:ER108"/>
    <mergeCell ref="ES108:FE108"/>
    <mergeCell ref="A109:BW109"/>
    <mergeCell ref="BX109:CE109"/>
    <mergeCell ref="CF109:CR109"/>
    <mergeCell ref="CS109:DE109"/>
    <mergeCell ref="DF109:DR109"/>
    <mergeCell ref="DS109:EE109"/>
    <mergeCell ref="EF109:ER109"/>
    <mergeCell ref="ES109:FE109"/>
    <mergeCell ref="A110:BW110"/>
    <mergeCell ref="BX110:CE110"/>
    <mergeCell ref="CF110:CR110"/>
    <mergeCell ref="CS110:DE110"/>
    <mergeCell ref="DF110:DR110"/>
    <mergeCell ref="DS110:EE110"/>
    <mergeCell ref="EF110:ER110"/>
    <mergeCell ref="ES110:FE110"/>
    <mergeCell ref="A111:BW111"/>
    <mergeCell ref="BX111:CE111"/>
    <mergeCell ref="CF111:CR111"/>
    <mergeCell ref="CS111:DE111"/>
    <mergeCell ref="DF111:DR111"/>
    <mergeCell ref="DS111:EE111"/>
    <mergeCell ref="EF111:ER111"/>
    <mergeCell ref="ES111:FE111"/>
    <mergeCell ref="A114:BW114"/>
    <mergeCell ref="BX114:CE114"/>
    <mergeCell ref="CF114:CR114"/>
    <mergeCell ref="CS114:DE114"/>
    <mergeCell ref="DF114:DR114"/>
    <mergeCell ref="DS114:EE114"/>
    <mergeCell ref="EF114:ER114"/>
    <mergeCell ref="ES114:FE114"/>
    <mergeCell ref="A115:BW115"/>
    <mergeCell ref="BX115:CE115"/>
    <mergeCell ref="CF115:CR115"/>
    <mergeCell ref="CS115:DE115"/>
    <mergeCell ref="DF115:DR115"/>
    <mergeCell ref="DS115:EE115"/>
    <mergeCell ref="EF115:ER115"/>
    <mergeCell ref="ES115:FE115"/>
    <mergeCell ref="A116:BW116"/>
    <mergeCell ref="BX116:CE116"/>
    <mergeCell ref="CF116:CR116"/>
    <mergeCell ref="CS116:DE116"/>
    <mergeCell ref="DF116:DR116"/>
    <mergeCell ref="DS116:EE116"/>
    <mergeCell ref="EF116:ER116"/>
    <mergeCell ref="ES116:FE116"/>
    <mergeCell ref="A117:BW117"/>
    <mergeCell ref="BX117:CE117"/>
    <mergeCell ref="CF117:CR117"/>
    <mergeCell ref="CS117:DE117"/>
    <mergeCell ref="DF117:DR117"/>
    <mergeCell ref="DS117:EE117"/>
    <mergeCell ref="EF117:ER117"/>
    <mergeCell ref="ES117:FE117"/>
    <mergeCell ref="CS118:DE118"/>
    <mergeCell ref="DF118:DR118"/>
    <mergeCell ref="DS118:EE118"/>
    <mergeCell ref="EF118:ER118"/>
    <mergeCell ref="ES118:FE118"/>
    <mergeCell ref="A120:BW120"/>
    <mergeCell ref="BX120:CE120"/>
    <mergeCell ref="CF120:CR120"/>
    <mergeCell ref="CS120:DE120"/>
    <mergeCell ref="DF120:DR120"/>
    <mergeCell ref="DS120:EE120"/>
    <mergeCell ref="EF120:ER120"/>
    <mergeCell ref="ES120:FE120"/>
    <mergeCell ref="A118:BW118"/>
    <mergeCell ref="BX118:CE118"/>
    <mergeCell ref="CF118:CR118"/>
    <mergeCell ref="A119:BW119"/>
    <mergeCell ref="BX119:CE119"/>
    <mergeCell ref="CF119:CR119"/>
    <mergeCell ref="CS119:DE119"/>
    <mergeCell ref="DF119:DR119"/>
    <mergeCell ref="DS119:EE119"/>
    <mergeCell ref="EF119:ER119"/>
    <mergeCell ref="ES119:FE119"/>
    <mergeCell ref="EF121:ER121"/>
    <mergeCell ref="ES121:FE121"/>
    <mergeCell ref="A122:BW122"/>
    <mergeCell ref="BX122:CE122"/>
    <mergeCell ref="CF122:CR122"/>
    <mergeCell ref="CS122:DE122"/>
    <mergeCell ref="DF122:DR122"/>
    <mergeCell ref="DS122:EE122"/>
    <mergeCell ref="EF122:ER122"/>
    <mergeCell ref="ES122:FE122"/>
    <mergeCell ref="A121:BW121"/>
    <mergeCell ref="BX121:CE121"/>
    <mergeCell ref="CF121:CR121"/>
    <mergeCell ref="CS121:DE121"/>
    <mergeCell ref="DF121:DR121"/>
    <mergeCell ref="DS121:EE121"/>
    <mergeCell ref="EF123:ER123"/>
    <mergeCell ref="ES123:FE123"/>
    <mergeCell ref="A124:BW124"/>
    <mergeCell ref="BX124:CE124"/>
    <mergeCell ref="CF124:CR124"/>
    <mergeCell ref="CS124:DE124"/>
    <mergeCell ref="DF124:DR124"/>
    <mergeCell ref="DS124:EE124"/>
    <mergeCell ref="EF124:ER124"/>
    <mergeCell ref="ES124:FE124"/>
    <mergeCell ref="A123:BW123"/>
    <mergeCell ref="BX123:CE123"/>
    <mergeCell ref="CF123:CR123"/>
    <mergeCell ref="CS123:DE123"/>
    <mergeCell ref="DF123:DR123"/>
    <mergeCell ref="DS123:EE123"/>
    <mergeCell ref="EF125:ER125"/>
    <mergeCell ref="ES125:FE125"/>
    <mergeCell ref="A126:BW126"/>
    <mergeCell ref="BX126:CE126"/>
    <mergeCell ref="CF126:CR126"/>
    <mergeCell ref="CS126:DE126"/>
    <mergeCell ref="DF126:DR126"/>
    <mergeCell ref="DS126:EE126"/>
    <mergeCell ref="EF126:ER126"/>
    <mergeCell ref="ES126:FE126"/>
    <mergeCell ref="A125:BW125"/>
    <mergeCell ref="BX125:CE125"/>
    <mergeCell ref="CF125:CR125"/>
    <mergeCell ref="CS125:DE125"/>
    <mergeCell ref="DF125:DR125"/>
    <mergeCell ref="DS125:EE125"/>
    <mergeCell ref="ES11:FE12"/>
    <mergeCell ref="CF31:CR32"/>
    <mergeCell ref="CS31:DE32"/>
    <mergeCell ref="DF31:DR32"/>
    <mergeCell ref="DS31:EE32"/>
    <mergeCell ref="EF31:ER32"/>
    <mergeCell ref="ES31:FE32"/>
    <mergeCell ref="BX31:CE32"/>
    <mergeCell ref="CF38:CR39"/>
    <mergeCell ref="CS38:DE39"/>
    <mergeCell ref="DF38:DR39"/>
    <mergeCell ref="DS38:EE39"/>
    <mergeCell ref="EF38:ER39"/>
    <mergeCell ref="ES38:FE39"/>
    <mergeCell ref="BX38:CE39"/>
    <mergeCell ref="BX23:CE25"/>
    <mergeCell ref="CF23:CR25"/>
    <mergeCell ref="CS23:DE25"/>
    <mergeCell ref="ES24:FE25"/>
    <mergeCell ref="ES26:FE26"/>
    <mergeCell ref="EB24:EE24"/>
    <mergeCell ref="EF24:EK24"/>
    <mergeCell ref="EL24:EN24"/>
    <mergeCell ref="EO24:ER24"/>
    <mergeCell ref="A103:BW103"/>
    <mergeCell ref="BX103:CE103"/>
    <mergeCell ref="CF103:CR103"/>
    <mergeCell ref="CS103:DE103"/>
    <mergeCell ref="DF103:DR103"/>
    <mergeCell ref="DS103:EE103"/>
    <mergeCell ref="EF103:ER103"/>
    <mergeCell ref="ES103:FE103"/>
    <mergeCell ref="A104:BW104"/>
    <mergeCell ref="BX104:CE104"/>
    <mergeCell ref="CF104:CR104"/>
    <mergeCell ref="CS104:DE104"/>
    <mergeCell ref="DF104:DR104"/>
    <mergeCell ref="DS104:EE104"/>
    <mergeCell ref="EF104:ER104"/>
    <mergeCell ref="ES104:FE104"/>
    <mergeCell ref="A60:BW60"/>
    <mergeCell ref="BX60:CE60"/>
    <mergeCell ref="CF60:CR60"/>
    <mergeCell ref="CS60:DE60"/>
    <mergeCell ref="DF60:DR60"/>
    <mergeCell ref="DS60:EE60"/>
    <mergeCell ref="EF60:ER60"/>
    <mergeCell ref="ES60:FE60"/>
    <mergeCell ref="A98:BW98"/>
    <mergeCell ref="BX98:CE98"/>
    <mergeCell ref="CF98:CR98"/>
    <mergeCell ref="CS98:DE98"/>
    <mergeCell ref="DF98:DR98"/>
    <mergeCell ref="DS98:EE98"/>
    <mergeCell ref="EF98:ER98"/>
    <mergeCell ref="ES98:FE98"/>
    <mergeCell ref="A96:BW96"/>
    <mergeCell ref="BX96:CE96"/>
    <mergeCell ref="CF96:CR96"/>
    <mergeCell ref="CS96:DE96"/>
    <mergeCell ref="DF96:DR96"/>
    <mergeCell ref="DS96:EE96"/>
    <mergeCell ref="EF96:ER96"/>
    <mergeCell ref="ES96:FE96"/>
  </mergeCells>
  <pageMargins left="0.59055118110236227" right="0.11811023622047245" top="0.62992125984251968" bottom="0.31496062992125984" header="0.19685039370078741" footer="0.19685039370078741"/>
  <pageSetup paperSize="9" orientation="landscape" r:id="rId1"/>
  <headerFooter alignWithMargins="0"/>
  <rowBreaks count="3" manualBreakCount="3">
    <brk id="34" max="160" man="1"/>
    <brk id="67" max="160" man="1"/>
    <brk id="94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2"/>
  <sheetViews>
    <sheetView tabSelected="1" view="pageBreakPreview" topLeftCell="A23" zoomScale="130" zoomScaleSheetLayoutView="130" workbookViewId="0">
      <selection activeCell="H33" sqref="H33:CK33"/>
    </sheetView>
  </sheetViews>
  <sheetFormatPr defaultColWidth="0.85546875" defaultRowHeight="11.25" x14ac:dyDescent="0.2"/>
  <cols>
    <col min="1" max="59" width="0.85546875" style="3"/>
    <col min="60" max="60" width="0.85546875" style="3" customWidth="1"/>
    <col min="61" max="63" width="0.85546875" style="3"/>
    <col min="64" max="64" width="0.85546875" style="3" customWidth="1"/>
    <col min="65" max="74" width="0.85546875" style="3"/>
    <col min="75" max="76" width="0.85546875" style="3" customWidth="1"/>
    <col min="77" max="126" width="0.85546875" style="3"/>
    <col min="127" max="127" width="2.140625" style="3" customWidth="1"/>
    <col min="128" max="140" width="0.85546875" style="3"/>
    <col min="141" max="141" width="1.5703125" style="3" customWidth="1"/>
    <col min="142" max="152" width="0.85546875" style="3"/>
    <col min="153" max="153" width="1.28515625" style="3" customWidth="1"/>
    <col min="154" max="167" width="0.85546875" style="3"/>
    <col min="168" max="168" width="13.42578125" style="3" customWidth="1"/>
    <col min="169" max="169" width="12.85546875" style="3" customWidth="1"/>
    <col min="170" max="170" width="13" style="3" customWidth="1"/>
    <col min="171" max="16384" width="0.85546875" style="3"/>
  </cols>
  <sheetData>
    <row r="1" spans="1:181" s="1" customFormat="1" ht="13.5" customHeight="1" x14ac:dyDescent="0.15">
      <c r="B1" s="328" t="s">
        <v>229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</row>
    <row r="2" spans="1:181" ht="7.5" customHeight="1" x14ac:dyDescent="0.2"/>
    <row r="3" spans="1:181" ht="11.25" customHeight="1" x14ac:dyDescent="0.2">
      <c r="A3" s="107" t="s">
        <v>230</v>
      </c>
      <c r="B3" s="108"/>
      <c r="C3" s="108"/>
      <c r="D3" s="108"/>
      <c r="E3" s="108"/>
      <c r="F3" s="108"/>
      <c r="G3" s="109"/>
      <c r="H3" s="82" t="s">
        <v>27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3"/>
      <c r="CL3" s="107" t="s">
        <v>231</v>
      </c>
      <c r="CM3" s="108"/>
      <c r="CN3" s="108"/>
      <c r="CO3" s="108"/>
      <c r="CP3" s="108"/>
      <c r="CQ3" s="108"/>
      <c r="CR3" s="108"/>
      <c r="CS3" s="109"/>
      <c r="CT3" s="107" t="s">
        <v>232</v>
      </c>
      <c r="CU3" s="108"/>
      <c r="CV3" s="108"/>
      <c r="CW3" s="108"/>
      <c r="CX3" s="108"/>
      <c r="CY3" s="108"/>
      <c r="CZ3" s="108"/>
      <c r="DA3" s="109"/>
      <c r="DB3" s="107" t="s">
        <v>29</v>
      </c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9"/>
      <c r="DN3" s="183" t="s">
        <v>31</v>
      </c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231"/>
    </row>
    <row r="4" spans="1:181" ht="11.25" customHeight="1" x14ac:dyDescent="0.2">
      <c r="A4" s="110"/>
      <c r="B4" s="111"/>
      <c r="C4" s="111"/>
      <c r="D4" s="111"/>
      <c r="E4" s="111"/>
      <c r="F4" s="111"/>
      <c r="G4" s="112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6"/>
      <c r="CL4" s="110"/>
      <c r="CM4" s="111"/>
      <c r="CN4" s="111"/>
      <c r="CO4" s="111"/>
      <c r="CP4" s="111"/>
      <c r="CQ4" s="111"/>
      <c r="CR4" s="111"/>
      <c r="CS4" s="112"/>
      <c r="CT4" s="110"/>
      <c r="CU4" s="111"/>
      <c r="CV4" s="111"/>
      <c r="CW4" s="111"/>
      <c r="CX4" s="111"/>
      <c r="CY4" s="111"/>
      <c r="CZ4" s="111"/>
      <c r="DA4" s="112"/>
      <c r="DB4" s="110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2"/>
      <c r="DN4" s="312" t="s">
        <v>32</v>
      </c>
      <c r="DO4" s="313"/>
      <c r="DP4" s="313"/>
      <c r="DQ4" s="313"/>
      <c r="DR4" s="313"/>
      <c r="DS4" s="313"/>
      <c r="DT4" s="314" t="s">
        <v>9</v>
      </c>
      <c r="DU4" s="314"/>
      <c r="DV4" s="314"/>
      <c r="DW4" s="315" t="s">
        <v>6</v>
      </c>
      <c r="DX4" s="315"/>
      <c r="DY4" s="316"/>
      <c r="DZ4" s="312" t="s">
        <v>32</v>
      </c>
      <c r="EA4" s="313"/>
      <c r="EB4" s="313"/>
      <c r="EC4" s="313"/>
      <c r="ED4" s="313"/>
      <c r="EE4" s="313"/>
      <c r="EF4" s="314" t="s">
        <v>11</v>
      </c>
      <c r="EG4" s="314"/>
      <c r="EH4" s="314"/>
      <c r="EI4" s="315" t="s">
        <v>6</v>
      </c>
      <c r="EJ4" s="315"/>
      <c r="EK4" s="316"/>
      <c r="EL4" s="312" t="s">
        <v>32</v>
      </c>
      <c r="EM4" s="313"/>
      <c r="EN4" s="313"/>
      <c r="EO4" s="313"/>
      <c r="EP4" s="313"/>
      <c r="EQ4" s="313"/>
      <c r="ER4" s="314" t="s">
        <v>307</v>
      </c>
      <c r="ES4" s="314"/>
      <c r="ET4" s="314"/>
      <c r="EU4" s="315" t="s">
        <v>6</v>
      </c>
      <c r="EV4" s="315"/>
      <c r="EW4" s="316"/>
      <c r="EX4" s="107" t="s">
        <v>33</v>
      </c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9"/>
    </row>
    <row r="5" spans="1:181" ht="39" customHeight="1" x14ac:dyDescent="0.2">
      <c r="A5" s="113"/>
      <c r="B5" s="114"/>
      <c r="C5" s="114"/>
      <c r="D5" s="114"/>
      <c r="E5" s="114"/>
      <c r="F5" s="114"/>
      <c r="G5" s="115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5"/>
      <c r="CL5" s="113"/>
      <c r="CM5" s="114"/>
      <c r="CN5" s="114"/>
      <c r="CO5" s="114"/>
      <c r="CP5" s="114"/>
      <c r="CQ5" s="114"/>
      <c r="CR5" s="114"/>
      <c r="CS5" s="115"/>
      <c r="CT5" s="113"/>
      <c r="CU5" s="114"/>
      <c r="CV5" s="114"/>
      <c r="CW5" s="114"/>
      <c r="CX5" s="114"/>
      <c r="CY5" s="114"/>
      <c r="CZ5" s="114"/>
      <c r="DA5" s="115"/>
      <c r="DB5" s="113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5"/>
      <c r="DN5" s="320" t="s">
        <v>233</v>
      </c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2"/>
      <c r="DZ5" s="320" t="s">
        <v>234</v>
      </c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2"/>
      <c r="EL5" s="320" t="s">
        <v>235</v>
      </c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2"/>
      <c r="EX5" s="113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5"/>
      <c r="FL5" s="20"/>
    </row>
    <row r="6" spans="1:181" x14ac:dyDescent="0.2">
      <c r="A6" s="235" t="s">
        <v>37</v>
      </c>
      <c r="B6" s="236"/>
      <c r="C6" s="236"/>
      <c r="D6" s="236"/>
      <c r="E6" s="236"/>
      <c r="F6" s="236"/>
      <c r="G6" s="237"/>
      <c r="H6" s="236" t="s">
        <v>38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7"/>
      <c r="CL6" s="238" t="s">
        <v>39</v>
      </c>
      <c r="CM6" s="239"/>
      <c r="CN6" s="239"/>
      <c r="CO6" s="239"/>
      <c r="CP6" s="239"/>
      <c r="CQ6" s="239"/>
      <c r="CR6" s="239"/>
      <c r="CS6" s="240"/>
      <c r="CT6" s="238" t="s">
        <v>40</v>
      </c>
      <c r="CU6" s="239"/>
      <c r="CV6" s="239"/>
      <c r="CW6" s="239"/>
      <c r="CX6" s="239"/>
      <c r="CY6" s="239"/>
      <c r="CZ6" s="239"/>
      <c r="DA6" s="240"/>
      <c r="DB6" s="238" t="s">
        <v>236</v>
      </c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40"/>
      <c r="DN6" s="238" t="s">
        <v>41</v>
      </c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40"/>
      <c r="DZ6" s="238" t="s">
        <v>42</v>
      </c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40"/>
      <c r="EL6" s="238" t="s">
        <v>43</v>
      </c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40"/>
      <c r="EX6" s="238" t="s">
        <v>44</v>
      </c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40"/>
    </row>
    <row r="7" spans="1:181" ht="12.75" customHeight="1" x14ac:dyDescent="0.2">
      <c r="A7" s="189">
        <v>1</v>
      </c>
      <c r="B7" s="187"/>
      <c r="C7" s="187"/>
      <c r="D7" s="187"/>
      <c r="E7" s="187"/>
      <c r="F7" s="187"/>
      <c r="G7" s="188"/>
      <c r="H7" s="131" t="s">
        <v>237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324" t="s">
        <v>238</v>
      </c>
      <c r="CM7" s="325"/>
      <c r="CN7" s="325"/>
      <c r="CO7" s="325"/>
      <c r="CP7" s="325"/>
      <c r="CQ7" s="325"/>
      <c r="CR7" s="325"/>
      <c r="CS7" s="326"/>
      <c r="CT7" s="213" t="s">
        <v>47</v>
      </c>
      <c r="CU7" s="211"/>
      <c r="CV7" s="211"/>
      <c r="CW7" s="211"/>
      <c r="CX7" s="211"/>
      <c r="CY7" s="211"/>
      <c r="CZ7" s="211"/>
      <c r="DA7" s="212"/>
      <c r="DB7" s="213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2"/>
      <c r="DN7" s="214">
        <f>DN9+DN10+DN14</f>
        <v>2247385</v>
      </c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6"/>
      <c r="DZ7" s="214">
        <f>DZ9+DZ10+DZ14</f>
        <v>2247385</v>
      </c>
      <c r="EA7" s="215"/>
      <c r="EB7" s="215"/>
      <c r="EC7" s="215"/>
      <c r="ED7" s="215"/>
      <c r="EE7" s="215"/>
      <c r="EF7" s="215"/>
      <c r="EG7" s="215"/>
      <c r="EH7" s="215"/>
      <c r="EI7" s="215"/>
      <c r="EJ7" s="215"/>
      <c r="EK7" s="216"/>
      <c r="EL7" s="214">
        <f>EL9+EL10+EL14</f>
        <v>2247385</v>
      </c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6"/>
      <c r="EX7" s="214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327"/>
      <c r="FL7" s="20">
        <f>DN7-стр.1_4!DF93</f>
        <v>0</v>
      </c>
      <c r="FM7" s="21">
        <f>DZ7-стр.1_4!DS93</f>
        <v>0</v>
      </c>
      <c r="FN7" s="22">
        <f>EL7-стр.1_4!EF93</f>
        <v>0</v>
      </c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3"/>
    </row>
    <row r="8" spans="1:181" ht="90" customHeight="1" x14ac:dyDescent="0.2">
      <c r="A8" s="54" t="s">
        <v>239</v>
      </c>
      <c r="B8" s="52"/>
      <c r="C8" s="52"/>
      <c r="D8" s="52"/>
      <c r="E8" s="52"/>
      <c r="F8" s="52"/>
      <c r="G8" s="53"/>
      <c r="H8" s="160" t="s">
        <v>312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51" t="s">
        <v>240</v>
      </c>
      <c r="CM8" s="52"/>
      <c r="CN8" s="52"/>
      <c r="CO8" s="52"/>
      <c r="CP8" s="52"/>
      <c r="CQ8" s="52"/>
      <c r="CR8" s="52"/>
      <c r="CS8" s="53"/>
      <c r="CT8" s="54" t="s">
        <v>47</v>
      </c>
      <c r="CU8" s="52"/>
      <c r="CV8" s="52"/>
      <c r="CW8" s="52"/>
      <c r="CX8" s="52"/>
      <c r="CY8" s="52"/>
      <c r="CZ8" s="52"/>
      <c r="DA8" s="53"/>
      <c r="DB8" s="54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3"/>
      <c r="DN8" s="58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60"/>
      <c r="DZ8" s="58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60"/>
      <c r="EL8" s="58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60"/>
      <c r="EX8" s="61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323"/>
      <c r="FM8" s="20"/>
    </row>
    <row r="9" spans="1:181" ht="24" customHeight="1" x14ac:dyDescent="0.2">
      <c r="A9" s="54" t="s">
        <v>241</v>
      </c>
      <c r="B9" s="52"/>
      <c r="C9" s="52"/>
      <c r="D9" s="52"/>
      <c r="E9" s="52"/>
      <c r="F9" s="52"/>
      <c r="G9" s="53"/>
      <c r="H9" s="160" t="s">
        <v>242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51" t="s">
        <v>243</v>
      </c>
      <c r="CM9" s="52"/>
      <c r="CN9" s="52"/>
      <c r="CO9" s="52"/>
      <c r="CP9" s="52"/>
      <c r="CQ9" s="52"/>
      <c r="CR9" s="52"/>
      <c r="CS9" s="53"/>
      <c r="CT9" s="54" t="s">
        <v>47</v>
      </c>
      <c r="CU9" s="52"/>
      <c r="CV9" s="52"/>
      <c r="CW9" s="52"/>
      <c r="CX9" s="52"/>
      <c r="CY9" s="52"/>
      <c r="CZ9" s="52"/>
      <c r="DA9" s="53"/>
      <c r="DB9" s="54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3"/>
      <c r="DN9" s="58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60"/>
      <c r="DZ9" s="58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60"/>
      <c r="EL9" s="58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60"/>
      <c r="EX9" s="61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323"/>
    </row>
    <row r="10" spans="1:181" ht="24" customHeight="1" x14ac:dyDescent="0.2">
      <c r="A10" s="54" t="s">
        <v>244</v>
      </c>
      <c r="B10" s="52"/>
      <c r="C10" s="52"/>
      <c r="D10" s="52"/>
      <c r="E10" s="52"/>
      <c r="F10" s="52"/>
      <c r="G10" s="53"/>
      <c r="H10" s="160" t="s">
        <v>245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51" t="s">
        <v>246</v>
      </c>
      <c r="CM10" s="52"/>
      <c r="CN10" s="52"/>
      <c r="CO10" s="52"/>
      <c r="CP10" s="52"/>
      <c r="CQ10" s="52"/>
      <c r="CR10" s="52"/>
      <c r="CS10" s="53"/>
      <c r="CT10" s="54" t="s">
        <v>47</v>
      </c>
      <c r="CU10" s="52"/>
      <c r="CV10" s="52"/>
      <c r="CW10" s="52"/>
      <c r="CX10" s="52"/>
      <c r="CY10" s="52"/>
      <c r="CZ10" s="52"/>
      <c r="DA10" s="53"/>
      <c r="DB10" s="54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3"/>
      <c r="DN10" s="58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60"/>
      <c r="DZ10" s="58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60"/>
      <c r="EL10" s="58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60"/>
      <c r="EX10" s="61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323"/>
    </row>
    <row r="11" spans="1:181" ht="24" customHeight="1" x14ac:dyDescent="0.2">
      <c r="A11" s="54" t="s">
        <v>247</v>
      </c>
      <c r="B11" s="52"/>
      <c r="C11" s="52"/>
      <c r="D11" s="52"/>
      <c r="E11" s="52"/>
      <c r="F11" s="52"/>
      <c r="G11" s="53"/>
      <c r="H11" s="124" t="s">
        <v>248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51" t="s">
        <v>249</v>
      </c>
      <c r="CM11" s="52"/>
      <c r="CN11" s="52"/>
      <c r="CO11" s="52"/>
      <c r="CP11" s="52"/>
      <c r="CQ11" s="52"/>
      <c r="CR11" s="52"/>
      <c r="CS11" s="53"/>
      <c r="CT11" s="54" t="s">
        <v>47</v>
      </c>
      <c r="CU11" s="52"/>
      <c r="CV11" s="52"/>
      <c r="CW11" s="52"/>
      <c r="CX11" s="52"/>
      <c r="CY11" s="52"/>
      <c r="CZ11" s="52"/>
      <c r="DA11" s="53"/>
      <c r="DB11" s="54" t="s">
        <v>47</v>
      </c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3"/>
      <c r="DN11" s="58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60"/>
      <c r="DZ11" s="58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60"/>
      <c r="EL11" s="58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60"/>
      <c r="EX11" s="61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323"/>
      <c r="FL11" s="32">
        <f>DN11</f>
        <v>0</v>
      </c>
      <c r="FM11" s="20" t="s">
        <v>318</v>
      </c>
    </row>
    <row r="12" spans="1:181" ht="24" customHeight="1" x14ac:dyDescent="0.2">
      <c r="A12" s="54"/>
      <c r="B12" s="52"/>
      <c r="C12" s="52"/>
      <c r="D12" s="52"/>
      <c r="E12" s="52"/>
      <c r="F12" s="52"/>
      <c r="G12" s="53"/>
      <c r="H12" s="310" t="s">
        <v>250</v>
      </c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7"/>
      <c r="CL12" s="51"/>
      <c r="CM12" s="52"/>
      <c r="CN12" s="52"/>
      <c r="CO12" s="52"/>
      <c r="CP12" s="52"/>
      <c r="CQ12" s="52"/>
      <c r="CR12" s="52"/>
      <c r="CS12" s="53"/>
      <c r="CT12" s="54"/>
      <c r="CU12" s="52"/>
      <c r="CV12" s="52"/>
      <c r="CW12" s="52"/>
      <c r="CX12" s="52"/>
      <c r="CY12" s="52"/>
      <c r="CZ12" s="52"/>
      <c r="DA12" s="53"/>
      <c r="DB12" s="54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3"/>
      <c r="DN12" s="58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60"/>
      <c r="DZ12" s="58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60"/>
      <c r="EL12" s="58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60"/>
      <c r="EX12" s="61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323"/>
      <c r="FL12" s="32">
        <v>16271.99</v>
      </c>
      <c r="FM12" s="42" t="s">
        <v>323</v>
      </c>
    </row>
    <row r="13" spans="1:181" x14ac:dyDescent="0.2">
      <c r="A13" s="54" t="s">
        <v>251</v>
      </c>
      <c r="B13" s="52"/>
      <c r="C13" s="52"/>
      <c r="D13" s="52"/>
      <c r="E13" s="52"/>
      <c r="F13" s="52"/>
      <c r="G13" s="53"/>
      <c r="H13" s="124" t="s">
        <v>252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51" t="s">
        <v>253</v>
      </c>
      <c r="CM13" s="52"/>
      <c r="CN13" s="52"/>
      <c r="CO13" s="52"/>
      <c r="CP13" s="52"/>
      <c r="CQ13" s="52"/>
      <c r="CR13" s="52"/>
      <c r="CS13" s="53"/>
      <c r="CT13" s="54" t="s">
        <v>47</v>
      </c>
      <c r="CU13" s="52"/>
      <c r="CV13" s="52"/>
      <c r="CW13" s="52"/>
      <c r="CX13" s="52"/>
      <c r="CY13" s="52"/>
      <c r="CZ13" s="52"/>
      <c r="DA13" s="53"/>
      <c r="DB13" s="54" t="s">
        <v>47</v>
      </c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3"/>
      <c r="DN13" s="58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60"/>
      <c r="DZ13" s="58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60"/>
      <c r="EL13" s="58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60"/>
      <c r="EX13" s="61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323"/>
      <c r="FL13" s="32">
        <f>DN13</f>
        <v>0</v>
      </c>
      <c r="FM13" s="20" t="s">
        <v>317</v>
      </c>
    </row>
    <row r="14" spans="1:181" ht="24" customHeight="1" x14ac:dyDescent="0.2">
      <c r="A14" s="54" t="s">
        <v>254</v>
      </c>
      <c r="B14" s="52"/>
      <c r="C14" s="52"/>
      <c r="D14" s="52"/>
      <c r="E14" s="52"/>
      <c r="F14" s="52"/>
      <c r="G14" s="53"/>
      <c r="H14" s="160" t="s">
        <v>255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51" t="s">
        <v>256</v>
      </c>
      <c r="CM14" s="52"/>
      <c r="CN14" s="52"/>
      <c r="CO14" s="52"/>
      <c r="CP14" s="52"/>
      <c r="CQ14" s="52"/>
      <c r="CR14" s="52"/>
      <c r="CS14" s="53"/>
      <c r="CT14" s="54" t="s">
        <v>47</v>
      </c>
      <c r="CU14" s="52"/>
      <c r="CV14" s="52"/>
      <c r="CW14" s="52"/>
      <c r="CX14" s="52"/>
      <c r="CY14" s="52"/>
      <c r="CZ14" s="52"/>
      <c r="DA14" s="53"/>
      <c r="DB14" s="54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3"/>
      <c r="DN14" s="58">
        <f>DN16+DN19+DN21+DN35</f>
        <v>2247385</v>
      </c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60"/>
      <c r="DZ14" s="58">
        <f>DZ16+DZ19+DZ21+DZ35</f>
        <v>2247385</v>
      </c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60"/>
      <c r="EL14" s="58">
        <f>EL16+EL19+EL21+EL35</f>
        <v>2247385</v>
      </c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60"/>
      <c r="EX14" s="61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323"/>
      <c r="FL14" s="32">
        <f>DZ13</f>
        <v>0</v>
      </c>
      <c r="FM14" s="20" t="s">
        <v>322</v>
      </c>
    </row>
    <row r="15" spans="1:181" ht="34.5" customHeight="1" x14ac:dyDescent="0.2">
      <c r="A15" s="54" t="s">
        <v>257</v>
      </c>
      <c r="B15" s="52"/>
      <c r="C15" s="52"/>
      <c r="D15" s="52"/>
      <c r="E15" s="52"/>
      <c r="F15" s="52"/>
      <c r="G15" s="53"/>
      <c r="H15" s="124" t="s">
        <v>258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51" t="s">
        <v>259</v>
      </c>
      <c r="CM15" s="52"/>
      <c r="CN15" s="52"/>
      <c r="CO15" s="52"/>
      <c r="CP15" s="52"/>
      <c r="CQ15" s="52"/>
      <c r="CR15" s="52"/>
      <c r="CS15" s="53"/>
      <c r="CT15" s="54" t="s">
        <v>47</v>
      </c>
      <c r="CU15" s="52"/>
      <c r="CV15" s="52"/>
      <c r="CW15" s="52"/>
      <c r="CX15" s="52"/>
      <c r="CY15" s="52"/>
      <c r="CZ15" s="52"/>
      <c r="DA15" s="53"/>
      <c r="DB15" s="54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3"/>
      <c r="DN15" s="58">
        <f>DN16</f>
        <v>2247385</v>
      </c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60"/>
      <c r="DZ15" s="58">
        <f>DZ16</f>
        <v>2247385</v>
      </c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60"/>
      <c r="EL15" s="58">
        <f>EL16</f>
        <v>2247385</v>
      </c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60"/>
      <c r="EX15" s="61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323"/>
      <c r="FL15" s="20"/>
    </row>
    <row r="16" spans="1:181" ht="24" customHeight="1" x14ac:dyDescent="0.2">
      <c r="A16" s="54" t="s">
        <v>260</v>
      </c>
      <c r="B16" s="52"/>
      <c r="C16" s="52"/>
      <c r="D16" s="52"/>
      <c r="E16" s="52"/>
      <c r="F16" s="52"/>
      <c r="G16" s="53"/>
      <c r="H16" s="139" t="s">
        <v>248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51" t="s">
        <v>261</v>
      </c>
      <c r="CM16" s="52"/>
      <c r="CN16" s="52"/>
      <c r="CO16" s="52"/>
      <c r="CP16" s="52"/>
      <c r="CQ16" s="52"/>
      <c r="CR16" s="52"/>
      <c r="CS16" s="53"/>
      <c r="CT16" s="54" t="s">
        <v>47</v>
      </c>
      <c r="CU16" s="52"/>
      <c r="CV16" s="52"/>
      <c r="CW16" s="52"/>
      <c r="CX16" s="52"/>
      <c r="CY16" s="52"/>
      <c r="CZ16" s="52"/>
      <c r="DA16" s="53"/>
      <c r="DB16" s="54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3"/>
      <c r="DN16" s="58">
        <v>2247385</v>
      </c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60"/>
      <c r="DZ16" s="58">
        <v>2247385</v>
      </c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60"/>
      <c r="EL16" s="58">
        <v>2247385</v>
      </c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60"/>
      <c r="EX16" s="61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323"/>
      <c r="FN16" s="42" t="s">
        <v>321</v>
      </c>
    </row>
    <row r="17" spans="1:165" ht="12.75" customHeight="1" x14ac:dyDescent="0.2">
      <c r="A17" s="54" t="s">
        <v>262</v>
      </c>
      <c r="B17" s="52"/>
      <c r="C17" s="52"/>
      <c r="D17" s="52"/>
      <c r="E17" s="52"/>
      <c r="F17" s="52"/>
      <c r="G17" s="53"/>
      <c r="H17" s="139" t="s">
        <v>252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51" t="s">
        <v>263</v>
      </c>
      <c r="CM17" s="52"/>
      <c r="CN17" s="52"/>
      <c r="CO17" s="52"/>
      <c r="CP17" s="52"/>
      <c r="CQ17" s="52"/>
      <c r="CR17" s="52"/>
      <c r="CS17" s="53"/>
      <c r="CT17" s="54" t="s">
        <v>47</v>
      </c>
      <c r="CU17" s="52"/>
      <c r="CV17" s="52"/>
      <c r="CW17" s="52"/>
      <c r="CX17" s="52"/>
      <c r="CY17" s="52"/>
      <c r="CZ17" s="52"/>
      <c r="DA17" s="53"/>
      <c r="DB17" s="54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3"/>
      <c r="DN17" s="58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60"/>
      <c r="DZ17" s="58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60"/>
      <c r="EL17" s="58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60"/>
      <c r="EX17" s="61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323"/>
    </row>
    <row r="18" spans="1:165" ht="24" customHeight="1" x14ac:dyDescent="0.2">
      <c r="A18" s="54" t="s">
        <v>264</v>
      </c>
      <c r="B18" s="52"/>
      <c r="C18" s="52"/>
      <c r="D18" s="52"/>
      <c r="E18" s="52"/>
      <c r="F18" s="52"/>
      <c r="G18" s="53"/>
      <c r="H18" s="124" t="s">
        <v>265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51" t="s">
        <v>266</v>
      </c>
      <c r="CM18" s="52"/>
      <c r="CN18" s="52"/>
      <c r="CO18" s="52"/>
      <c r="CP18" s="52"/>
      <c r="CQ18" s="52"/>
      <c r="CR18" s="52"/>
      <c r="CS18" s="53"/>
      <c r="CT18" s="54" t="s">
        <v>47</v>
      </c>
      <c r="CU18" s="52"/>
      <c r="CV18" s="52"/>
      <c r="CW18" s="52"/>
      <c r="CX18" s="52"/>
      <c r="CY18" s="52"/>
      <c r="CZ18" s="52"/>
      <c r="DA18" s="53"/>
      <c r="DB18" s="54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3"/>
      <c r="DN18" s="58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60"/>
      <c r="DZ18" s="58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60"/>
      <c r="EL18" s="58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60"/>
      <c r="EX18" s="61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323"/>
    </row>
    <row r="19" spans="1:165" ht="24" customHeight="1" x14ac:dyDescent="0.2">
      <c r="A19" s="54" t="s">
        <v>267</v>
      </c>
      <c r="B19" s="52"/>
      <c r="C19" s="52"/>
      <c r="D19" s="52"/>
      <c r="E19" s="52"/>
      <c r="F19" s="52"/>
      <c r="G19" s="53"/>
      <c r="H19" s="139" t="s">
        <v>248</v>
      </c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51" t="s">
        <v>268</v>
      </c>
      <c r="CM19" s="52"/>
      <c r="CN19" s="52"/>
      <c r="CO19" s="52"/>
      <c r="CP19" s="52"/>
      <c r="CQ19" s="52"/>
      <c r="CR19" s="52"/>
      <c r="CS19" s="53"/>
      <c r="CT19" s="54" t="s">
        <v>47</v>
      </c>
      <c r="CU19" s="52"/>
      <c r="CV19" s="52"/>
      <c r="CW19" s="52"/>
      <c r="CX19" s="52"/>
      <c r="CY19" s="52"/>
      <c r="CZ19" s="52"/>
      <c r="DA19" s="53"/>
      <c r="DB19" s="54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3"/>
      <c r="DN19" s="58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60"/>
      <c r="DZ19" s="58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60"/>
      <c r="EL19" s="58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60"/>
      <c r="EX19" s="61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323"/>
    </row>
    <row r="20" spans="1:165" ht="14.25" customHeight="1" x14ac:dyDescent="0.2">
      <c r="A20" s="54"/>
      <c r="B20" s="52"/>
      <c r="C20" s="52"/>
      <c r="D20" s="52"/>
      <c r="E20" s="52"/>
      <c r="F20" s="52"/>
      <c r="G20" s="53"/>
      <c r="H20" s="310" t="s">
        <v>250</v>
      </c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1"/>
      <c r="CK20" s="317"/>
      <c r="CL20" s="51"/>
      <c r="CM20" s="52"/>
      <c r="CN20" s="52"/>
      <c r="CO20" s="52"/>
      <c r="CP20" s="52"/>
      <c r="CQ20" s="52"/>
      <c r="CR20" s="52"/>
      <c r="CS20" s="53"/>
      <c r="CT20" s="54"/>
      <c r="CU20" s="52"/>
      <c r="CV20" s="52"/>
      <c r="CW20" s="52"/>
      <c r="CX20" s="52"/>
      <c r="CY20" s="52"/>
      <c r="CZ20" s="52"/>
      <c r="DA20" s="53"/>
      <c r="DB20" s="54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3"/>
      <c r="DN20" s="58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60"/>
      <c r="DZ20" s="58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60"/>
      <c r="EL20" s="58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60"/>
      <c r="EX20" s="61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323"/>
    </row>
    <row r="21" spans="1:165" ht="12.75" customHeight="1" x14ac:dyDescent="0.2">
      <c r="A21" s="54" t="s">
        <v>269</v>
      </c>
      <c r="B21" s="52"/>
      <c r="C21" s="52"/>
      <c r="D21" s="52"/>
      <c r="E21" s="52"/>
      <c r="F21" s="52"/>
      <c r="G21" s="53"/>
      <c r="H21" s="139" t="s">
        <v>252</v>
      </c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51" t="s">
        <v>270</v>
      </c>
      <c r="CM21" s="52"/>
      <c r="CN21" s="52"/>
      <c r="CO21" s="52"/>
      <c r="CP21" s="52"/>
      <c r="CQ21" s="52"/>
      <c r="CR21" s="52"/>
      <c r="CS21" s="53"/>
      <c r="CT21" s="54" t="s">
        <v>47</v>
      </c>
      <c r="CU21" s="52"/>
      <c r="CV21" s="52"/>
      <c r="CW21" s="52"/>
      <c r="CX21" s="52"/>
      <c r="CY21" s="52"/>
      <c r="CZ21" s="52"/>
      <c r="DA21" s="53"/>
      <c r="DB21" s="54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3"/>
      <c r="DN21" s="58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60"/>
      <c r="DZ21" s="58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60"/>
      <c r="EL21" s="58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60"/>
      <c r="EX21" s="61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323"/>
    </row>
    <row r="22" spans="1:165" ht="12.75" customHeight="1" x14ac:dyDescent="0.2">
      <c r="A22" s="54" t="s">
        <v>271</v>
      </c>
      <c r="B22" s="52"/>
      <c r="C22" s="52"/>
      <c r="D22" s="52"/>
      <c r="E22" s="52"/>
      <c r="F22" s="52"/>
      <c r="G22" s="53"/>
      <c r="H22" s="124" t="s">
        <v>272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51" t="s">
        <v>273</v>
      </c>
      <c r="CM22" s="52"/>
      <c r="CN22" s="52"/>
      <c r="CO22" s="52"/>
      <c r="CP22" s="52"/>
      <c r="CQ22" s="52"/>
      <c r="CR22" s="52"/>
      <c r="CS22" s="53"/>
      <c r="CT22" s="54" t="s">
        <v>47</v>
      </c>
      <c r="CU22" s="52"/>
      <c r="CV22" s="52"/>
      <c r="CW22" s="52"/>
      <c r="CX22" s="52"/>
      <c r="CY22" s="52"/>
      <c r="CZ22" s="52"/>
      <c r="DA22" s="53"/>
      <c r="DB22" s="54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3"/>
      <c r="DN22" s="58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60"/>
      <c r="DZ22" s="58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60"/>
      <c r="EL22" s="58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60"/>
      <c r="EX22" s="61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323"/>
    </row>
    <row r="23" spans="1:165" ht="24" customHeight="1" x14ac:dyDescent="0.2">
      <c r="A23" s="54"/>
      <c r="B23" s="52"/>
      <c r="C23" s="52"/>
      <c r="D23" s="52"/>
      <c r="E23" s="52"/>
      <c r="F23" s="52"/>
      <c r="G23" s="53"/>
      <c r="H23" s="310" t="s">
        <v>250</v>
      </c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7"/>
      <c r="CL23" s="201" t="s">
        <v>274</v>
      </c>
      <c r="CM23" s="202"/>
      <c r="CN23" s="202"/>
      <c r="CO23" s="202"/>
      <c r="CP23" s="202"/>
      <c r="CQ23" s="202"/>
      <c r="CR23" s="202"/>
      <c r="CS23" s="203"/>
      <c r="CT23" s="204"/>
      <c r="CU23" s="202"/>
      <c r="CV23" s="202"/>
      <c r="CW23" s="202"/>
      <c r="CX23" s="202"/>
      <c r="CY23" s="202"/>
      <c r="CZ23" s="202"/>
      <c r="DA23" s="203"/>
      <c r="DB23" s="204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3"/>
      <c r="DN23" s="205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7"/>
      <c r="DZ23" s="205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  <c r="EL23" s="205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7"/>
      <c r="EX23" s="31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319"/>
    </row>
    <row r="24" spans="1:165" ht="6" customHeight="1" x14ac:dyDescent="0.2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</row>
    <row r="25" spans="1:165" ht="11.25" customHeight="1" x14ac:dyDescent="0.2">
      <c r="A25" s="107" t="s">
        <v>230</v>
      </c>
      <c r="B25" s="108"/>
      <c r="C25" s="108"/>
      <c r="D25" s="108"/>
      <c r="E25" s="108"/>
      <c r="F25" s="108"/>
      <c r="G25" s="109"/>
      <c r="H25" s="82" t="s">
        <v>27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3"/>
      <c r="CL25" s="107" t="s">
        <v>231</v>
      </c>
      <c r="CM25" s="108"/>
      <c r="CN25" s="108"/>
      <c r="CO25" s="108"/>
      <c r="CP25" s="108"/>
      <c r="CQ25" s="108"/>
      <c r="CR25" s="108"/>
      <c r="CS25" s="109"/>
      <c r="CT25" s="107" t="s">
        <v>232</v>
      </c>
      <c r="CU25" s="108"/>
      <c r="CV25" s="108"/>
      <c r="CW25" s="108"/>
      <c r="CX25" s="108"/>
      <c r="CY25" s="108"/>
      <c r="CZ25" s="108"/>
      <c r="DA25" s="109"/>
      <c r="DB25" s="107" t="s">
        <v>275</v>
      </c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9"/>
      <c r="DN25" s="183" t="s">
        <v>31</v>
      </c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231"/>
    </row>
    <row r="26" spans="1:165" ht="11.25" customHeight="1" x14ac:dyDescent="0.2">
      <c r="A26" s="110"/>
      <c r="B26" s="111"/>
      <c r="C26" s="111"/>
      <c r="D26" s="111"/>
      <c r="E26" s="111"/>
      <c r="F26" s="111"/>
      <c r="G26" s="112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6"/>
      <c r="CL26" s="110"/>
      <c r="CM26" s="111"/>
      <c r="CN26" s="111"/>
      <c r="CO26" s="111"/>
      <c r="CP26" s="111"/>
      <c r="CQ26" s="111"/>
      <c r="CR26" s="111"/>
      <c r="CS26" s="112"/>
      <c r="CT26" s="110"/>
      <c r="CU26" s="111"/>
      <c r="CV26" s="111"/>
      <c r="CW26" s="111"/>
      <c r="CX26" s="111"/>
      <c r="CY26" s="111"/>
      <c r="CZ26" s="111"/>
      <c r="DA26" s="112"/>
      <c r="DB26" s="110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2"/>
      <c r="DN26" s="312" t="s">
        <v>32</v>
      </c>
      <c r="DO26" s="313"/>
      <c r="DP26" s="313"/>
      <c r="DQ26" s="313"/>
      <c r="DR26" s="313"/>
      <c r="DS26" s="313"/>
      <c r="DT26" s="314" t="s">
        <v>11</v>
      </c>
      <c r="DU26" s="314"/>
      <c r="DV26" s="314"/>
      <c r="DW26" s="315" t="s">
        <v>6</v>
      </c>
      <c r="DX26" s="315"/>
      <c r="DY26" s="316"/>
      <c r="DZ26" s="312" t="s">
        <v>32</v>
      </c>
      <c r="EA26" s="313"/>
      <c r="EB26" s="313"/>
      <c r="EC26" s="313"/>
      <c r="ED26" s="313"/>
      <c r="EE26" s="313"/>
      <c r="EF26" s="314" t="s">
        <v>307</v>
      </c>
      <c r="EG26" s="314"/>
      <c r="EH26" s="314"/>
      <c r="EI26" s="315" t="s">
        <v>6</v>
      </c>
      <c r="EJ26" s="315"/>
      <c r="EK26" s="316"/>
      <c r="EL26" s="312" t="s">
        <v>32</v>
      </c>
      <c r="EM26" s="313"/>
      <c r="EN26" s="313"/>
      <c r="EO26" s="313"/>
      <c r="EP26" s="313"/>
      <c r="EQ26" s="313"/>
      <c r="ER26" s="314" t="s">
        <v>332</v>
      </c>
      <c r="ES26" s="314"/>
      <c r="ET26" s="314"/>
      <c r="EU26" s="315" t="s">
        <v>6</v>
      </c>
      <c r="EV26" s="315"/>
      <c r="EW26" s="316"/>
      <c r="EX26" s="107" t="s">
        <v>33</v>
      </c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9"/>
    </row>
    <row r="27" spans="1:165" ht="39" customHeight="1" x14ac:dyDescent="0.2">
      <c r="A27" s="113"/>
      <c r="B27" s="114"/>
      <c r="C27" s="114"/>
      <c r="D27" s="114"/>
      <c r="E27" s="114"/>
      <c r="F27" s="114"/>
      <c r="G27" s="115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5"/>
      <c r="CL27" s="113"/>
      <c r="CM27" s="114"/>
      <c r="CN27" s="114"/>
      <c r="CO27" s="114"/>
      <c r="CP27" s="114"/>
      <c r="CQ27" s="114"/>
      <c r="CR27" s="114"/>
      <c r="CS27" s="115"/>
      <c r="CT27" s="113"/>
      <c r="CU27" s="114"/>
      <c r="CV27" s="114"/>
      <c r="CW27" s="114"/>
      <c r="CX27" s="114"/>
      <c r="CY27" s="114"/>
      <c r="CZ27" s="114"/>
      <c r="DA27" s="115"/>
      <c r="DB27" s="113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5"/>
      <c r="DN27" s="320" t="s">
        <v>233</v>
      </c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2"/>
      <c r="DZ27" s="320" t="s">
        <v>234</v>
      </c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2"/>
      <c r="EL27" s="320" t="s">
        <v>235</v>
      </c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2"/>
      <c r="EX27" s="113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5"/>
    </row>
    <row r="28" spans="1:165" x14ac:dyDescent="0.2">
      <c r="A28" s="235" t="s">
        <v>37</v>
      </c>
      <c r="B28" s="236"/>
      <c r="C28" s="236"/>
      <c r="D28" s="236"/>
      <c r="E28" s="236"/>
      <c r="F28" s="236"/>
      <c r="G28" s="237"/>
      <c r="H28" s="236" t="s">
        <v>38</v>
      </c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7"/>
      <c r="CL28" s="238" t="s">
        <v>39</v>
      </c>
      <c r="CM28" s="239"/>
      <c r="CN28" s="239"/>
      <c r="CO28" s="239"/>
      <c r="CP28" s="239"/>
      <c r="CQ28" s="239"/>
      <c r="CR28" s="239"/>
      <c r="CS28" s="240"/>
      <c r="CT28" s="238" t="s">
        <v>40</v>
      </c>
      <c r="CU28" s="239"/>
      <c r="CV28" s="239"/>
      <c r="CW28" s="239"/>
      <c r="CX28" s="239"/>
      <c r="CY28" s="239"/>
      <c r="CZ28" s="239"/>
      <c r="DA28" s="240"/>
      <c r="DB28" s="238" t="s">
        <v>236</v>
      </c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40"/>
      <c r="DN28" s="238" t="s">
        <v>41</v>
      </c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40"/>
      <c r="DZ28" s="238" t="s">
        <v>42</v>
      </c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40"/>
      <c r="EL28" s="238" t="s">
        <v>43</v>
      </c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40"/>
      <c r="EX28" s="238" t="s">
        <v>44</v>
      </c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40"/>
    </row>
    <row r="29" spans="1:165" ht="12" customHeight="1" x14ac:dyDescent="0.2">
      <c r="A29" s="54" t="s">
        <v>276</v>
      </c>
      <c r="B29" s="52"/>
      <c r="C29" s="52"/>
      <c r="D29" s="52"/>
      <c r="E29" s="52"/>
      <c r="F29" s="52"/>
      <c r="G29" s="53"/>
      <c r="H29" s="124" t="s">
        <v>277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210" t="s">
        <v>278</v>
      </c>
      <c r="CM29" s="211"/>
      <c r="CN29" s="211"/>
      <c r="CO29" s="211"/>
      <c r="CP29" s="211"/>
      <c r="CQ29" s="211"/>
      <c r="CR29" s="211"/>
      <c r="CS29" s="212"/>
      <c r="CT29" s="213" t="s">
        <v>47</v>
      </c>
      <c r="CU29" s="211"/>
      <c r="CV29" s="211"/>
      <c r="CW29" s="211"/>
      <c r="CX29" s="211"/>
      <c r="CY29" s="211"/>
      <c r="CZ29" s="211"/>
      <c r="DA29" s="212"/>
      <c r="DB29" s="213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2"/>
      <c r="DN29" s="214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6"/>
      <c r="DZ29" s="214"/>
      <c r="EA29" s="215"/>
      <c r="EB29" s="215"/>
      <c r="EC29" s="215"/>
      <c r="ED29" s="215"/>
      <c r="EE29" s="215"/>
      <c r="EF29" s="215"/>
      <c r="EG29" s="215"/>
      <c r="EH29" s="215"/>
      <c r="EI29" s="215"/>
      <c r="EJ29" s="215"/>
      <c r="EK29" s="216"/>
      <c r="EL29" s="214"/>
      <c r="EM29" s="215"/>
      <c r="EN29" s="215"/>
      <c r="EO29" s="215"/>
      <c r="EP29" s="215"/>
      <c r="EQ29" s="215"/>
      <c r="ER29" s="215"/>
      <c r="ES29" s="215"/>
      <c r="ET29" s="215"/>
      <c r="EU29" s="215"/>
      <c r="EV29" s="215"/>
      <c r="EW29" s="216"/>
      <c r="EX29" s="217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9"/>
    </row>
    <row r="30" spans="1:165" ht="24" customHeight="1" x14ac:dyDescent="0.2">
      <c r="A30" s="54" t="s">
        <v>279</v>
      </c>
      <c r="B30" s="52"/>
      <c r="C30" s="52"/>
      <c r="D30" s="52"/>
      <c r="E30" s="52"/>
      <c r="F30" s="52"/>
      <c r="G30" s="53"/>
      <c r="H30" s="139" t="s">
        <v>248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51" t="s">
        <v>280</v>
      </c>
      <c r="CM30" s="52"/>
      <c r="CN30" s="52"/>
      <c r="CO30" s="52"/>
      <c r="CP30" s="52"/>
      <c r="CQ30" s="52"/>
      <c r="CR30" s="52"/>
      <c r="CS30" s="53"/>
      <c r="CT30" s="54" t="s">
        <v>47</v>
      </c>
      <c r="CU30" s="52"/>
      <c r="CV30" s="52"/>
      <c r="CW30" s="52"/>
      <c r="CX30" s="52"/>
      <c r="CY30" s="52"/>
      <c r="CZ30" s="52"/>
      <c r="DA30" s="53"/>
      <c r="DB30" s="54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3"/>
      <c r="DN30" s="58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60"/>
      <c r="DZ30" s="58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60"/>
      <c r="EL30" s="58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60"/>
      <c r="EX30" s="61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3"/>
    </row>
    <row r="31" spans="1:165" ht="12.75" customHeight="1" x14ac:dyDescent="0.2">
      <c r="A31" s="54" t="s">
        <v>281</v>
      </c>
      <c r="B31" s="52"/>
      <c r="C31" s="52"/>
      <c r="D31" s="52"/>
      <c r="E31" s="52"/>
      <c r="F31" s="52"/>
      <c r="G31" s="53"/>
      <c r="H31" s="139" t="s">
        <v>252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51" t="s">
        <v>282</v>
      </c>
      <c r="CM31" s="52"/>
      <c r="CN31" s="52"/>
      <c r="CO31" s="52"/>
      <c r="CP31" s="52"/>
      <c r="CQ31" s="52"/>
      <c r="CR31" s="52"/>
      <c r="CS31" s="53"/>
      <c r="CT31" s="54" t="s">
        <v>47</v>
      </c>
      <c r="CU31" s="52"/>
      <c r="CV31" s="52"/>
      <c r="CW31" s="52"/>
      <c r="CX31" s="52"/>
      <c r="CY31" s="52"/>
      <c r="CZ31" s="52"/>
      <c r="DA31" s="53"/>
      <c r="DB31" s="54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3"/>
      <c r="DN31" s="58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60"/>
      <c r="DZ31" s="58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60"/>
      <c r="EL31" s="58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60"/>
      <c r="EX31" s="61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3"/>
    </row>
    <row r="32" spans="1:165" x14ac:dyDescent="0.2">
      <c r="A32" s="54" t="s">
        <v>283</v>
      </c>
      <c r="B32" s="52"/>
      <c r="C32" s="52"/>
      <c r="D32" s="52"/>
      <c r="E32" s="52"/>
      <c r="F32" s="52"/>
      <c r="G32" s="53"/>
      <c r="H32" s="124" t="s">
        <v>284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51" t="s">
        <v>285</v>
      </c>
      <c r="CM32" s="52"/>
      <c r="CN32" s="52"/>
      <c r="CO32" s="52"/>
      <c r="CP32" s="52"/>
      <c r="CQ32" s="52"/>
      <c r="CR32" s="52"/>
      <c r="CS32" s="53"/>
      <c r="CT32" s="54" t="s">
        <v>47</v>
      </c>
      <c r="CU32" s="52"/>
      <c r="CV32" s="52"/>
      <c r="CW32" s="52"/>
      <c r="CX32" s="52"/>
      <c r="CY32" s="52"/>
      <c r="CZ32" s="52"/>
      <c r="DA32" s="53"/>
      <c r="DB32" s="54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3"/>
      <c r="DN32" s="58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60"/>
      <c r="DZ32" s="58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60"/>
      <c r="EL32" s="58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60"/>
      <c r="EX32" s="61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3"/>
    </row>
    <row r="33" spans="1:185" ht="24" customHeight="1" x14ac:dyDescent="0.2">
      <c r="A33" s="54" t="s">
        <v>286</v>
      </c>
      <c r="B33" s="52"/>
      <c r="C33" s="52"/>
      <c r="D33" s="52"/>
      <c r="E33" s="52"/>
      <c r="F33" s="52"/>
      <c r="G33" s="53"/>
      <c r="H33" s="139" t="s">
        <v>248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51" t="s">
        <v>287</v>
      </c>
      <c r="CM33" s="52"/>
      <c r="CN33" s="52"/>
      <c r="CO33" s="52"/>
      <c r="CP33" s="52"/>
      <c r="CQ33" s="52"/>
      <c r="CR33" s="52"/>
      <c r="CS33" s="53"/>
      <c r="CT33" s="54" t="s">
        <v>47</v>
      </c>
      <c r="CU33" s="52"/>
      <c r="CV33" s="52"/>
      <c r="CW33" s="52"/>
      <c r="CX33" s="52"/>
      <c r="CY33" s="52"/>
      <c r="CZ33" s="52"/>
      <c r="DA33" s="53"/>
      <c r="DB33" s="54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3"/>
      <c r="DN33" s="58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60"/>
      <c r="DZ33" s="58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60"/>
      <c r="EL33" s="58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60"/>
      <c r="EX33" s="61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3"/>
    </row>
    <row r="34" spans="1:185" ht="15.75" customHeight="1" x14ac:dyDescent="0.2">
      <c r="A34" s="54"/>
      <c r="B34" s="52"/>
      <c r="C34" s="52"/>
      <c r="D34" s="52"/>
      <c r="E34" s="52"/>
      <c r="F34" s="52"/>
      <c r="G34" s="53"/>
      <c r="H34" s="310" t="s">
        <v>250</v>
      </c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51"/>
      <c r="CM34" s="52"/>
      <c r="CN34" s="52"/>
      <c r="CO34" s="52"/>
      <c r="CP34" s="52"/>
      <c r="CQ34" s="52"/>
      <c r="CR34" s="52"/>
      <c r="CS34" s="53"/>
      <c r="CT34" s="54"/>
      <c r="CU34" s="52"/>
      <c r="CV34" s="52"/>
      <c r="CW34" s="52"/>
      <c r="CX34" s="52"/>
      <c r="CY34" s="52"/>
      <c r="CZ34" s="52"/>
      <c r="DA34" s="53"/>
      <c r="DB34" s="54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3"/>
      <c r="DN34" s="58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60"/>
      <c r="DZ34" s="58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60"/>
      <c r="EL34" s="58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60"/>
      <c r="EX34" s="61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3"/>
    </row>
    <row r="35" spans="1:185" x14ac:dyDescent="0.2">
      <c r="A35" s="54" t="s">
        <v>288</v>
      </c>
      <c r="B35" s="52"/>
      <c r="C35" s="52"/>
      <c r="D35" s="52"/>
      <c r="E35" s="52"/>
      <c r="F35" s="52"/>
      <c r="G35" s="53"/>
      <c r="H35" s="139" t="s">
        <v>252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51" t="s">
        <v>289</v>
      </c>
      <c r="CM35" s="52"/>
      <c r="CN35" s="52"/>
      <c r="CO35" s="52"/>
      <c r="CP35" s="52"/>
      <c r="CQ35" s="52"/>
      <c r="CR35" s="52"/>
      <c r="CS35" s="53"/>
      <c r="CT35" s="54" t="s">
        <v>47</v>
      </c>
      <c r="CU35" s="52"/>
      <c r="CV35" s="52"/>
      <c r="CW35" s="52"/>
      <c r="CX35" s="52"/>
      <c r="CY35" s="52"/>
      <c r="CZ35" s="52"/>
      <c r="DA35" s="53"/>
      <c r="DB35" s="54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3"/>
      <c r="DN35" s="58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60"/>
      <c r="DZ35" s="58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60"/>
      <c r="EL35" s="58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60"/>
      <c r="EX35" s="61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3"/>
    </row>
    <row r="36" spans="1:185" ht="24" customHeight="1" x14ac:dyDescent="0.2">
      <c r="A36" s="54" t="s">
        <v>38</v>
      </c>
      <c r="B36" s="52"/>
      <c r="C36" s="52"/>
      <c r="D36" s="52"/>
      <c r="E36" s="52"/>
      <c r="F36" s="52"/>
      <c r="G36" s="53"/>
      <c r="H36" s="288" t="s">
        <v>290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51" t="s">
        <v>291</v>
      </c>
      <c r="CM36" s="52"/>
      <c r="CN36" s="52"/>
      <c r="CO36" s="52"/>
      <c r="CP36" s="52"/>
      <c r="CQ36" s="52"/>
      <c r="CR36" s="52"/>
      <c r="CS36" s="53"/>
      <c r="CT36" s="54" t="s">
        <v>47</v>
      </c>
      <c r="CU36" s="52"/>
      <c r="CV36" s="52"/>
      <c r="CW36" s="52"/>
      <c r="CX36" s="52"/>
      <c r="CY36" s="52"/>
      <c r="CZ36" s="52"/>
      <c r="DA36" s="53"/>
      <c r="DB36" s="54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  <c r="DN36" s="58">
        <f>DN37+DN39+DN40</f>
        <v>2247385</v>
      </c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60"/>
      <c r="DZ36" s="58">
        <f>DZ37+DZ39+DZ40</f>
        <v>2247385</v>
      </c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60"/>
      <c r="EL36" s="58">
        <f>EL37+EL39+EL40</f>
        <v>2247385</v>
      </c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60"/>
      <c r="EX36" s="61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3"/>
    </row>
    <row r="37" spans="1:185" ht="11.25" hidden="1" customHeight="1" x14ac:dyDescent="0.2">
      <c r="A37" s="87"/>
      <c r="B37" s="88"/>
      <c r="C37" s="88"/>
      <c r="D37" s="88"/>
      <c r="E37" s="88"/>
      <c r="F37" s="88"/>
      <c r="G37" s="89"/>
      <c r="H37" s="289" t="s">
        <v>292</v>
      </c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291"/>
      <c r="CL37" s="298" t="s">
        <v>293</v>
      </c>
      <c r="CM37" s="299"/>
      <c r="CN37" s="299"/>
      <c r="CO37" s="299"/>
      <c r="CP37" s="299"/>
      <c r="CQ37" s="299"/>
      <c r="CR37" s="299"/>
      <c r="CS37" s="300"/>
      <c r="CT37" s="54"/>
      <c r="CU37" s="52"/>
      <c r="CV37" s="52"/>
      <c r="CW37" s="52"/>
      <c r="CX37" s="52"/>
      <c r="CY37" s="52"/>
      <c r="CZ37" s="52"/>
      <c r="DA37" s="53"/>
      <c r="DB37" s="54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3"/>
      <c r="DN37" s="93">
        <f>DN16+DN18</f>
        <v>2247385</v>
      </c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5"/>
      <c r="DZ37" s="93">
        <v>2247385</v>
      </c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5"/>
      <c r="EL37" s="93">
        <v>2247385</v>
      </c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5"/>
      <c r="EX37" s="99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1"/>
    </row>
    <row r="38" spans="1:185" ht="12" customHeight="1" x14ac:dyDescent="0.2">
      <c r="A38" s="272"/>
      <c r="B38" s="273"/>
      <c r="C38" s="273"/>
      <c r="D38" s="273"/>
      <c r="E38" s="273"/>
      <c r="F38" s="273"/>
      <c r="G38" s="274"/>
      <c r="H38" s="292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4"/>
      <c r="CL38" s="301"/>
      <c r="CM38" s="302"/>
      <c r="CN38" s="302"/>
      <c r="CO38" s="302"/>
      <c r="CP38" s="302"/>
      <c r="CQ38" s="302"/>
      <c r="CR38" s="302"/>
      <c r="CS38" s="303"/>
      <c r="CT38" s="54" t="s">
        <v>329</v>
      </c>
      <c r="CU38" s="52"/>
      <c r="CV38" s="52"/>
      <c r="CW38" s="52"/>
      <c r="CX38" s="52"/>
      <c r="CY38" s="52"/>
      <c r="CZ38" s="52"/>
      <c r="DA38" s="53"/>
      <c r="DB38" s="54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3"/>
      <c r="DN38" s="96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8"/>
      <c r="DZ38" s="96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8"/>
      <c r="EL38" s="96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8"/>
      <c r="EX38" s="275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7"/>
      <c r="FN38" s="3">
        <f>FM39+116136.37</f>
        <v>3031946.1</v>
      </c>
    </row>
    <row r="39" spans="1:185" ht="12" customHeight="1" x14ac:dyDescent="0.2">
      <c r="A39" s="272"/>
      <c r="B39" s="273"/>
      <c r="C39" s="273"/>
      <c r="D39" s="273"/>
      <c r="E39" s="273"/>
      <c r="F39" s="273"/>
      <c r="G39" s="274"/>
      <c r="H39" s="292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4"/>
      <c r="CL39" s="301"/>
      <c r="CM39" s="302"/>
      <c r="CN39" s="302"/>
      <c r="CO39" s="302"/>
      <c r="CP39" s="302"/>
      <c r="CQ39" s="302"/>
      <c r="CR39" s="302"/>
      <c r="CS39" s="303"/>
      <c r="CT39" s="54" t="s">
        <v>330</v>
      </c>
      <c r="CU39" s="52"/>
      <c r="CV39" s="52"/>
      <c r="CW39" s="52"/>
      <c r="CX39" s="52"/>
      <c r="CY39" s="52"/>
      <c r="CZ39" s="52"/>
      <c r="DA39" s="53"/>
      <c r="DB39" s="44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6"/>
      <c r="DN39" s="93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5"/>
      <c r="DZ39" s="93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5"/>
      <c r="EL39" s="93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5"/>
      <c r="EX39" s="275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7"/>
      <c r="FL39" s="3" t="s">
        <v>314</v>
      </c>
      <c r="FM39" s="41">
        <f>4033.6+2345.82+9192.89+614167.42+530000+72500+183570+500000+1000000</f>
        <v>2915809.73</v>
      </c>
      <c r="FN39" s="3" t="s">
        <v>321</v>
      </c>
    </row>
    <row r="40" spans="1:185" ht="12" customHeight="1" x14ac:dyDescent="0.2">
      <c r="A40" s="90"/>
      <c r="B40" s="91"/>
      <c r="C40" s="91"/>
      <c r="D40" s="91"/>
      <c r="E40" s="91"/>
      <c r="F40" s="91"/>
      <c r="G40" s="92"/>
      <c r="H40" s="295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7"/>
      <c r="CL40" s="307"/>
      <c r="CM40" s="308"/>
      <c r="CN40" s="308"/>
      <c r="CO40" s="308"/>
      <c r="CP40" s="308"/>
      <c r="CQ40" s="308"/>
      <c r="CR40" s="308"/>
      <c r="CS40" s="309"/>
      <c r="CT40" s="54" t="s">
        <v>335</v>
      </c>
      <c r="CU40" s="52"/>
      <c r="CV40" s="52"/>
      <c r="CW40" s="52"/>
      <c r="CX40" s="52"/>
      <c r="CY40" s="52"/>
      <c r="CZ40" s="52"/>
      <c r="DA40" s="53"/>
      <c r="DB40" s="54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3"/>
      <c r="DN40" s="93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5"/>
      <c r="DZ40" s="93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5"/>
      <c r="EL40" s="93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5"/>
      <c r="EX40" s="102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4"/>
      <c r="FM40" s="20"/>
    </row>
    <row r="41" spans="1:185" ht="24" customHeight="1" x14ac:dyDescent="0.2">
      <c r="A41" s="54" t="s">
        <v>39</v>
      </c>
      <c r="B41" s="52"/>
      <c r="C41" s="52"/>
      <c r="D41" s="52"/>
      <c r="E41" s="52"/>
      <c r="F41" s="52"/>
      <c r="G41" s="53"/>
      <c r="H41" s="288" t="s">
        <v>294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51" t="s">
        <v>295</v>
      </c>
      <c r="CM41" s="52"/>
      <c r="CN41" s="52"/>
      <c r="CO41" s="52"/>
      <c r="CP41" s="52"/>
      <c r="CQ41" s="52"/>
      <c r="CR41" s="52"/>
      <c r="CS41" s="53"/>
      <c r="CT41" s="54" t="s">
        <v>47</v>
      </c>
      <c r="CU41" s="52"/>
      <c r="CV41" s="52"/>
      <c r="CW41" s="52"/>
      <c r="CX41" s="52"/>
      <c r="CY41" s="52"/>
      <c r="CZ41" s="52"/>
      <c r="DA41" s="53"/>
      <c r="DB41" s="54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3"/>
      <c r="DN41" s="58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60"/>
      <c r="DZ41" s="58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60"/>
      <c r="EL41" s="58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60"/>
      <c r="EX41" s="61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3"/>
      <c r="FL41" s="20"/>
      <c r="FM41" s="20"/>
    </row>
    <row r="42" spans="1:185" ht="12.75" hidden="1" customHeight="1" x14ac:dyDescent="0.2">
      <c r="A42" s="87"/>
      <c r="B42" s="88"/>
      <c r="C42" s="88"/>
      <c r="D42" s="88"/>
      <c r="E42" s="88"/>
      <c r="F42" s="88"/>
      <c r="G42" s="89"/>
      <c r="H42" s="289" t="s">
        <v>292</v>
      </c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1"/>
      <c r="CL42" s="298" t="s">
        <v>296</v>
      </c>
      <c r="CM42" s="299"/>
      <c r="CN42" s="299"/>
      <c r="CO42" s="299"/>
      <c r="CP42" s="299"/>
      <c r="CQ42" s="299"/>
      <c r="CR42" s="299"/>
      <c r="CS42" s="300"/>
      <c r="CT42" s="54"/>
      <c r="CU42" s="52"/>
      <c r="CV42" s="52"/>
      <c r="CW42" s="52"/>
      <c r="CX42" s="52"/>
      <c r="CY42" s="52"/>
      <c r="CZ42" s="52"/>
      <c r="DA42" s="53"/>
      <c r="DB42" s="54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3"/>
      <c r="DN42" s="93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5"/>
      <c r="DZ42" s="93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5"/>
      <c r="EL42" s="93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5"/>
      <c r="EX42" s="99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1"/>
      <c r="FM42" s="20"/>
    </row>
    <row r="43" spans="1:185" ht="12" customHeight="1" x14ac:dyDescent="0.2">
      <c r="A43" s="272"/>
      <c r="B43" s="273"/>
      <c r="C43" s="273"/>
      <c r="D43" s="273"/>
      <c r="E43" s="273"/>
      <c r="F43" s="273"/>
      <c r="G43" s="274"/>
      <c r="H43" s="292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4"/>
      <c r="CL43" s="301"/>
      <c r="CM43" s="302"/>
      <c r="CN43" s="302"/>
      <c r="CO43" s="302"/>
      <c r="CP43" s="302"/>
      <c r="CQ43" s="302"/>
      <c r="CR43" s="302"/>
      <c r="CS43" s="303"/>
      <c r="CT43" s="54" t="s">
        <v>329</v>
      </c>
      <c r="CU43" s="52"/>
      <c r="CV43" s="52"/>
      <c r="CW43" s="52"/>
      <c r="CX43" s="52"/>
      <c r="CY43" s="52"/>
      <c r="CZ43" s="52"/>
      <c r="DA43" s="53"/>
      <c r="DB43" s="54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3"/>
      <c r="DN43" s="96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8"/>
      <c r="DZ43" s="96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8"/>
      <c r="EL43" s="96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8"/>
      <c r="EX43" s="275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7"/>
      <c r="FM43" s="20"/>
    </row>
    <row r="44" spans="1:185" ht="12" customHeight="1" x14ac:dyDescent="0.2">
      <c r="A44" s="272"/>
      <c r="B44" s="273"/>
      <c r="C44" s="273"/>
      <c r="D44" s="273"/>
      <c r="E44" s="273"/>
      <c r="F44" s="273"/>
      <c r="G44" s="274"/>
      <c r="H44" s="292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4"/>
      <c r="CL44" s="301"/>
      <c r="CM44" s="302"/>
      <c r="CN44" s="302"/>
      <c r="CO44" s="302"/>
      <c r="CP44" s="302"/>
      <c r="CQ44" s="302"/>
      <c r="CR44" s="302"/>
      <c r="CS44" s="303"/>
      <c r="CT44" s="54" t="s">
        <v>330</v>
      </c>
      <c r="CU44" s="52"/>
      <c r="CV44" s="52"/>
      <c r="CW44" s="52"/>
      <c r="CX44" s="52"/>
      <c r="CY44" s="52"/>
      <c r="CZ44" s="52"/>
      <c r="DA44" s="53"/>
      <c r="DB44" s="54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3"/>
      <c r="DN44" s="93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5"/>
      <c r="DZ44" s="93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5"/>
      <c r="EL44" s="93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5"/>
      <c r="EX44" s="275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7"/>
      <c r="FL44" s="38" t="s">
        <v>314</v>
      </c>
      <c r="FM44" s="20">
        <f>722031.68+374670.05+59955</f>
        <v>1156656.73</v>
      </c>
      <c r="FN44" s="38" t="s">
        <v>315</v>
      </c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</row>
    <row r="45" spans="1:185" ht="12" customHeight="1" thickBot="1" x14ac:dyDescent="0.25">
      <c r="A45" s="90"/>
      <c r="B45" s="91"/>
      <c r="C45" s="91"/>
      <c r="D45" s="91"/>
      <c r="E45" s="91"/>
      <c r="F45" s="91"/>
      <c r="G45" s="92"/>
      <c r="H45" s="295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6"/>
      <c r="BK45" s="296"/>
      <c r="BL45" s="296"/>
      <c r="BM45" s="296"/>
      <c r="BN45" s="296"/>
      <c r="BO45" s="296"/>
      <c r="BP45" s="296"/>
      <c r="BQ45" s="296"/>
      <c r="BR45" s="296"/>
      <c r="BS45" s="296"/>
      <c r="BT45" s="296"/>
      <c r="BU45" s="296"/>
      <c r="BV45" s="296"/>
      <c r="BW45" s="296"/>
      <c r="BX45" s="296"/>
      <c r="BY45" s="296"/>
      <c r="BZ45" s="296"/>
      <c r="CA45" s="296"/>
      <c r="CB45" s="296"/>
      <c r="CC45" s="296"/>
      <c r="CD45" s="296"/>
      <c r="CE45" s="296"/>
      <c r="CF45" s="296"/>
      <c r="CG45" s="296"/>
      <c r="CH45" s="296"/>
      <c r="CI45" s="296"/>
      <c r="CJ45" s="296"/>
      <c r="CK45" s="297"/>
      <c r="CL45" s="304"/>
      <c r="CM45" s="305"/>
      <c r="CN45" s="305"/>
      <c r="CO45" s="305"/>
      <c r="CP45" s="305"/>
      <c r="CQ45" s="305"/>
      <c r="CR45" s="305"/>
      <c r="CS45" s="306"/>
      <c r="CT45" s="204" t="s">
        <v>335</v>
      </c>
      <c r="CU45" s="202"/>
      <c r="CV45" s="202"/>
      <c r="CW45" s="202"/>
      <c r="CX45" s="202"/>
      <c r="CY45" s="202"/>
      <c r="CZ45" s="202"/>
      <c r="DA45" s="203"/>
      <c r="DB45" s="204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3"/>
      <c r="DN45" s="205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7"/>
      <c r="DZ45" s="205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7"/>
      <c r="EL45" s="205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7"/>
      <c r="EX45" s="278"/>
      <c r="EY45" s="279"/>
      <c r="EZ45" s="279"/>
      <c r="FA45" s="279"/>
      <c r="FB45" s="279"/>
      <c r="FC45" s="279"/>
      <c r="FD45" s="279"/>
      <c r="FE45" s="279"/>
      <c r="FF45" s="279"/>
      <c r="FG45" s="279"/>
      <c r="FH45" s="279"/>
      <c r="FI45" s="280"/>
      <c r="FM45" s="20"/>
    </row>
    <row r="46" spans="1:185" ht="8.25" customHeight="1" x14ac:dyDescent="0.2"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FM46" s="20"/>
    </row>
    <row r="47" spans="1:185" x14ac:dyDescent="0.2">
      <c r="I47" s="3" t="s">
        <v>305</v>
      </c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K47" s="103" t="s">
        <v>336</v>
      </c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FM47" s="20"/>
    </row>
    <row r="48" spans="1:185" s="2" customFormat="1" ht="10.5" customHeight="1" x14ac:dyDescent="0.15">
      <c r="AQ48" s="254" t="s">
        <v>3</v>
      </c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K48" s="287" t="s">
        <v>4</v>
      </c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FM48" s="29"/>
    </row>
    <row r="49" spans="1:96" ht="23.25" customHeight="1" x14ac:dyDescent="0.2">
      <c r="I49" s="3" t="s">
        <v>297</v>
      </c>
      <c r="AM49" s="286" t="s">
        <v>337</v>
      </c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G49" s="103" t="s">
        <v>338</v>
      </c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CA49" s="91" t="s">
        <v>339</v>
      </c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</row>
    <row r="50" spans="1:96" s="2" customFormat="1" ht="10.5" customHeight="1" x14ac:dyDescent="0.15">
      <c r="AM50" s="254" t="s">
        <v>298</v>
      </c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G50" s="254" t="s">
        <v>299</v>
      </c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CA50" s="254" t="s">
        <v>300</v>
      </c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</row>
    <row r="51" spans="1:96" ht="12" customHeight="1" x14ac:dyDescent="0.2">
      <c r="I51" s="241" t="s">
        <v>5</v>
      </c>
      <c r="J51" s="241"/>
      <c r="K51" s="91" t="s">
        <v>327</v>
      </c>
      <c r="L51" s="91"/>
      <c r="M51" s="91"/>
      <c r="N51" s="243" t="s">
        <v>5</v>
      </c>
      <c r="O51" s="243"/>
      <c r="P51" s="48"/>
      <c r="Q51" s="91" t="s">
        <v>341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241">
        <v>20</v>
      </c>
      <c r="AG51" s="241"/>
      <c r="AH51" s="241"/>
      <c r="AI51" s="242" t="s">
        <v>9</v>
      </c>
      <c r="AJ51" s="242"/>
      <c r="AK51" s="242"/>
      <c r="AL51" s="3" t="s">
        <v>6</v>
      </c>
    </row>
    <row r="53" spans="1:96" ht="3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15"/>
    </row>
    <row r="54" spans="1:96" ht="12" customHeight="1" x14ac:dyDescent="0.2">
      <c r="A54" s="8" t="s">
        <v>301</v>
      </c>
      <c r="CM54" s="16"/>
    </row>
    <row r="55" spans="1:96" x14ac:dyDescent="0.2">
      <c r="A55" s="281" t="s">
        <v>340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282"/>
    </row>
    <row r="56" spans="1:96" s="2" customFormat="1" ht="11.25" customHeight="1" x14ac:dyDescent="0.15">
      <c r="A56" s="28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84"/>
    </row>
    <row r="57" spans="1:96" s="2" customFormat="1" ht="4.5" customHeight="1" x14ac:dyDescent="0.1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7"/>
    </row>
    <row r="58" spans="1:96" x14ac:dyDescent="0.2">
      <c r="A58" s="281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AH58" s="103" t="s">
        <v>348</v>
      </c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282"/>
    </row>
    <row r="59" spans="1:96" s="2" customFormat="1" ht="10.5" customHeight="1" x14ac:dyDescent="0.15">
      <c r="A59" s="283" t="s">
        <v>3</v>
      </c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AH59" s="254" t="s">
        <v>4</v>
      </c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84"/>
    </row>
    <row r="60" spans="1:96" ht="5.25" customHeight="1" x14ac:dyDescent="0.2">
      <c r="A60" s="8"/>
      <c r="CM60" s="16"/>
    </row>
    <row r="61" spans="1:96" x14ac:dyDescent="0.2">
      <c r="A61" s="285" t="s">
        <v>5</v>
      </c>
      <c r="B61" s="241"/>
      <c r="C61" s="91"/>
      <c r="D61" s="91"/>
      <c r="E61" s="91"/>
      <c r="F61" s="243" t="s">
        <v>5</v>
      </c>
      <c r="G61" s="243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241">
        <v>20</v>
      </c>
      <c r="Y61" s="241"/>
      <c r="Z61" s="241"/>
      <c r="AA61" s="242"/>
      <c r="AB61" s="242"/>
      <c r="AC61" s="242"/>
      <c r="AD61" s="243" t="s">
        <v>6</v>
      </c>
      <c r="AE61" s="243"/>
      <c r="AF61" s="243"/>
      <c r="CM61" s="16"/>
    </row>
    <row r="62" spans="1:96" ht="3.75" customHeight="1" x14ac:dyDescent="0.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8"/>
    </row>
  </sheetData>
  <mergeCells count="361">
    <mergeCell ref="DB3:DM5"/>
    <mergeCell ref="H3:CK5"/>
    <mergeCell ref="CL3:CS5"/>
    <mergeCell ref="CT3:DA5"/>
    <mergeCell ref="A3:G5"/>
    <mergeCell ref="B1:FH1"/>
    <mergeCell ref="DN3:FI3"/>
    <mergeCell ref="DN4:DS4"/>
    <mergeCell ref="DT4:DV4"/>
    <mergeCell ref="DW4:DY4"/>
    <mergeCell ref="DZ4:EE4"/>
    <mergeCell ref="EF4:EH4"/>
    <mergeCell ref="EI4:EK4"/>
    <mergeCell ref="EL4:EQ4"/>
    <mergeCell ref="ER4:ET4"/>
    <mergeCell ref="EU4:EW4"/>
    <mergeCell ref="EX4:FI5"/>
    <mergeCell ref="DN5:DY5"/>
    <mergeCell ref="DZ5:EK5"/>
    <mergeCell ref="EL5:EW5"/>
    <mergeCell ref="EX6:FI6"/>
    <mergeCell ref="A7:G7"/>
    <mergeCell ref="H7:CK7"/>
    <mergeCell ref="CL7:CS7"/>
    <mergeCell ref="CT7:DA7"/>
    <mergeCell ref="DB7:DM7"/>
    <mergeCell ref="DN7:DY7"/>
    <mergeCell ref="DZ7:EK7"/>
    <mergeCell ref="EL7:EW7"/>
    <mergeCell ref="EX7:FI7"/>
    <mergeCell ref="A6:G6"/>
    <mergeCell ref="H6:CK6"/>
    <mergeCell ref="CL6:CS6"/>
    <mergeCell ref="CT6:DA6"/>
    <mergeCell ref="DB6:DM6"/>
    <mergeCell ref="DN6:DY6"/>
    <mergeCell ref="DZ6:EK6"/>
    <mergeCell ref="EL6:EW6"/>
    <mergeCell ref="A8:G8"/>
    <mergeCell ref="H8:CK8"/>
    <mergeCell ref="CL8:CS8"/>
    <mergeCell ref="CT8:DA8"/>
    <mergeCell ref="DB8:DM8"/>
    <mergeCell ref="DN8:DY8"/>
    <mergeCell ref="DZ8:EK8"/>
    <mergeCell ref="EL8:EW8"/>
    <mergeCell ref="EX8:FI8"/>
    <mergeCell ref="A9:G9"/>
    <mergeCell ref="H9:CK9"/>
    <mergeCell ref="CL9:CS9"/>
    <mergeCell ref="CT9:DA9"/>
    <mergeCell ref="DB9:DM9"/>
    <mergeCell ref="DN9:DY9"/>
    <mergeCell ref="DZ9:EK9"/>
    <mergeCell ref="EL9:EW9"/>
    <mergeCell ref="EX9:FI9"/>
    <mergeCell ref="A10:G10"/>
    <mergeCell ref="H10:CK10"/>
    <mergeCell ref="CL10:CS10"/>
    <mergeCell ref="CT10:DA10"/>
    <mergeCell ref="DB10:DM10"/>
    <mergeCell ref="DN10:DY10"/>
    <mergeCell ref="DZ10:EK10"/>
    <mergeCell ref="EL10:EW10"/>
    <mergeCell ref="EX10:FI10"/>
    <mergeCell ref="A11:G11"/>
    <mergeCell ref="H11:CK11"/>
    <mergeCell ref="CL11:CS11"/>
    <mergeCell ref="CT11:DA11"/>
    <mergeCell ref="DB11:DM11"/>
    <mergeCell ref="DN11:DY11"/>
    <mergeCell ref="DZ11:EK11"/>
    <mergeCell ref="EL11:EW11"/>
    <mergeCell ref="EX11:FI11"/>
    <mergeCell ref="A12:G12"/>
    <mergeCell ref="H12:CK12"/>
    <mergeCell ref="CL12:CS12"/>
    <mergeCell ref="CT12:DA12"/>
    <mergeCell ref="DB12:DM12"/>
    <mergeCell ref="DN12:DY12"/>
    <mergeCell ref="DZ12:EK12"/>
    <mergeCell ref="EL12:EW12"/>
    <mergeCell ref="EX12:FI12"/>
    <mergeCell ref="A13:G13"/>
    <mergeCell ref="H13:CK13"/>
    <mergeCell ref="CL13:CS13"/>
    <mergeCell ref="CT13:DA13"/>
    <mergeCell ref="DB13:DM13"/>
    <mergeCell ref="DN13:DY13"/>
    <mergeCell ref="DZ13:EK13"/>
    <mergeCell ref="EL13:EW13"/>
    <mergeCell ref="EX13:FI13"/>
    <mergeCell ref="A14:G14"/>
    <mergeCell ref="H14:CK14"/>
    <mergeCell ref="CL14:CS14"/>
    <mergeCell ref="CT14:DA14"/>
    <mergeCell ref="DB14:DM14"/>
    <mergeCell ref="DN14:DY14"/>
    <mergeCell ref="DZ14:EK14"/>
    <mergeCell ref="EL14:EW14"/>
    <mergeCell ref="EX14:FI14"/>
    <mergeCell ref="A15:G15"/>
    <mergeCell ref="H15:CK15"/>
    <mergeCell ref="CL15:CS15"/>
    <mergeCell ref="CT15:DA15"/>
    <mergeCell ref="DB15:DM15"/>
    <mergeCell ref="DN15:DY15"/>
    <mergeCell ref="DZ15:EK15"/>
    <mergeCell ref="EL15:EW15"/>
    <mergeCell ref="EX15:FI15"/>
    <mergeCell ref="A16:G16"/>
    <mergeCell ref="H16:CK16"/>
    <mergeCell ref="CL16:CS16"/>
    <mergeCell ref="CT16:DA16"/>
    <mergeCell ref="DB16:DM16"/>
    <mergeCell ref="DN16:DY16"/>
    <mergeCell ref="DZ16:EK16"/>
    <mergeCell ref="EL16:EW16"/>
    <mergeCell ref="EX16:FI16"/>
    <mergeCell ref="A17:G17"/>
    <mergeCell ref="H17:CK17"/>
    <mergeCell ref="CL17:CS17"/>
    <mergeCell ref="CT17:DA17"/>
    <mergeCell ref="DB17:DM17"/>
    <mergeCell ref="DN17:DY17"/>
    <mergeCell ref="DZ17:EK17"/>
    <mergeCell ref="EL17:EW17"/>
    <mergeCell ref="EX17:FI17"/>
    <mergeCell ref="A18:G18"/>
    <mergeCell ref="H18:CK18"/>
    <mergeCell ref="CL18:CS18"/>
    <mergeCell ref="CT18:DA18"/>
    <mergeCell ref="DB18:DM18"/>
    <mergeCell ref="DN18:DY18"/>
    <mergeCell ref="DZ18:EK18"/>
    <mergeCell ref="EL18:EW18"/>
    <mergeCell ref="EX18:FI18"/>
    <mergeCell ref="A19:G19"/>
    <mergeCell ref="H19:CK19"/>
    <mergeCell ref="CL19:CS19"/>
    <mergeCell ref="CT19:DA19"/>
    <mergeCell ref="DB19:DM19"/>
    <mergeCell ref="DN19:DY19"/>
    <mergeCell ref="DZ19:EK19"/>
    <mergeCell ref="EL19:EW19"/>
    <mergeCell ref="EX19:FI19"/>
    <mergeCell ref="A20:G20"/>
    <mergeCell ref="H20:CK20"/>
    <mergeCell ref="CL20:CS20"/>
    <mergeCell ref="CT20:DA20"/>
    <mergeCell ref="DB20:DM20"/>
    <mergeCell ref="DN20:DY20"/>
    <mergeCell ref="DZ20:EK20"/>
    <mergeCell ref="EL20:EW20"/>
    <mergeCell ref="EX20:FI20"/>
    <mergeCell ref="A21:G21"/>
    <mergeCell ref="H21:CK21"/>
    <mergeCell ref="CL21:CS21"/>
    <mergeCell ref="CT21:DA21"/>
    <mergeCell ref="DB21:DM21"/>
    <mergeCell ref="DN21:DY21"/>
    <mergeCell ref="DZ21:EK21"/>
    <mergeCell ref="EL21:EW21"/>
    <mergeCell ref="EX21:FI21"/>
    <mergeCell ref="A22:G22"/>
    <mergeCell ref="H22:CK22"/>
    <mergeCell ref="CL22:CS22"/>
    <mergeCell ref="CT22:DA22"/>
    <mergeCell ref="DB22:DM22"/>
    <mergeCell ref="DN22:DY22"/>
    <mergeCell ref="DZ22:EK22"/>
    <mergeCell ref="EL22:EW22"/>
    <mergeCell ref="EX22:FI22"/>
    <mergeCell ref="EX26:FI27"/>
    <mergeCell ref="A23:G23"/>
    <mergeCell ref="H23:CK23"/>
    <mergeCell ref="CL23:CS23"/>
    <mergeCell ref="CT23:DA23"/>
    <mergeCell ref="DB23:DM23"/>
    <mergeCell ref="DN23:DY23"/>
    <mergeCell ref="DZ23:EK23"/>
    <mergeCell ref="EL23:EW23"/>
    <mergeCell ref="EX23:FI23"/>
    <mergeCell ref="DN27:DY27"/>
    <mergeCell ref="DZ27:EK27"/>
    <mergeCell ref="EL27:EW27"/>
    <mergeCell ref="A28:G28"/>
    <mergeCell ref="H28:CK28"/>
    <mergeCell ref="CL28:CS28"/>
    <mergeCell ref="CT28:DA28"/>
    <mergeCell ref="DB28:DM28"/>
    <mergeCell ref="DN28:DY28"/>
    <mergeCell ref="DZ28:EK28"/>
    <mergeCell ref="EL28:EW28"/>
    <mergeCell ref="A25:G27"/>
    <mergeCell ref="DB25:DM27"/>
    <mergeCell ref="H25:CK27"/>
    <mergeCell ref="CL25:CS27"/>
    <mergeCell ref="CT25:DA27"/>
    <mergeCell ref="DN25:FI25"/>
    <mergeCell ref="DN26:DS26"/>
    <mergeCell ref="DT26:DV26"/>
    <mergeCell ref="DW26:DY26"/>
    <mergeCell ref="DZ26:EE26"/>
    <mergeCell ref="EF26:EH26"/>
    <mergeCell ref="EI26:EK26"/>
    <mergeCell ref="EL26:EQ26"/>
    <mergeCell ref="EX28:FI28"/>
    <mergeCell ref="ER26:ET26"/>
    <mergeCell ref="EU26:EW26"/>
    <mergeCell ref="A29:G29"/>
    <mergeCell ref="H29:CK29"/>
    <mergeCell ref="CL29:CS29"/>
    <mergeCell ref="CT29:DA29"/>
    <mergeCell ref="DB29:DM29"/>
    <mergeCell ref="DN29:DY29"/>
    <mergeCell ref="DZ29:EK29"/>
    <mergeCell ref="EL29:EW29"/>
    <mergeCell ref="EX29:FI29"/>
    <mergeCell ref="A30:G30"/>
    <mergeCell ref="H30:CK30"/>
    <mergeCell ref="CL30:CS30"/>
    <mergeCell ref="CT30:DA30"/>
    <mergeCell ref="DB30:DM30"/>
    <mergeCell ref="DN30:DY30"/>
    <mergeCell ref="DZ30:EK30"/>
    <mergeCell ref="EL30:EW30"/>
    <mergeCell ref="EX30:FI30"/>
    <mergeCell ref="A31:G31"/>
    <mergeCell ref="H31:CK31"/>
    <mergeCell ref="CL31:CS31"/>
    <mergeCell ref="CT31:DA31"/>
    <mergeCell ref="DB31:DM31"/>
    <mergeCell ref="DN31:DY31"/>
    <mergeCell ref="DZ31:EK31"/>
    <mergeCell ref="EL31:EW31"/>
    <mergeCell ref="EX31:FI31"/>
    <mergeCell ref="A32:G32"/>
    <mergeCell ref="H32:CK32"/>
    <mergeCell ref="CL32:CS32"/>
    <mergeCell ref="CT32:DA32"/>
    <mergeCell ref="DB32:DM32"/>
    <mergeCell ref="DN32:DY32"/>
    <mergeCell ref="DZ32:EK32"/>
    <mergeCell ref="EL32:EW32"/>
    <mergeCell ref="EX32:FI32"/>
    <mergeCell ref="A33:G33"/>
    <mergeCell ref="H33:CK33"/>
    <mergeCell ref="CL33:CS33"/>
    <mergeCell ref="CT33:DA33"/>
    <mergeCell ref="DB33:DM33"/>
    <mergeCell ref="DN33:DY33"/>
    <mergeCell ref="DZ33:EK33"/>
    <mergeCell ref="EL33:EW33"/>
    <mergeCell ref="EX33:FI33"/>
    <mergeCell ref="A34:G34"/>
    <mergeCell ref="H34:CK34"/>
    <mergeCell ref="CL34:CS34"/>
    <mergeCell ref="CT34:DA34"/>
    <mergeCell ref="DB34:DM34"/>
    <mergeCell ref="DN34:DY34"/>
    <mergeCell ref="DZ34:EK34"/>
    <mergeCell ref="EL34:EW34"/>
    <mergeCell ref="EX34:FI34"/>
    <mergeCell ref="CT40:DA40"/>
    <mergeCell ref="DB37:DM37"/>
    <mergeCell ref="DB38:DM38"/>
    <mergeCell ref="H37:CK40"/>
    <mergeCell ref="CL37:CS40"/>
    <mergeCell ref="DB40:DM40"/>
    <mergeCell ref="EX36:FI36"/>
    <mergeCell ref="A35:G35"/>
    <mergeCell ref="H35:CK35"/>
    <mergeCell ref="CL35:CS35"/>
    <mergeCell ref="CT35:DA35"/>
    <mergeCell ref="DB35:DM35"/>
    <mergeCell ref="DN35:DY35"/>
    <mergeCell ref="DZ35:EK35"/>
    <mergeCell ref="EL35:EW35"/>
    <mergeCell ref="EX35:FI35"/>
    <mergeCell ref="A36:G36"/>
    <mergeCell ref="H36:CK36"/>
    <mergeCell ref="CL36:CS36"/>
    <mergeCell ref="CT36:DA36"/>
    <mergeCell ref="DB36:DM36"/>
    <mergeCell ref="DN36:DY36"/>
    <mergeCell ref="DZ36:EK36"/>
    <mergeCell ref="EL36:EW36"/>
    <mergeCell ref="AQ47:BH47"/>
    <mergeCell ref="BK47:CB47"/>
    <mergeCell ref="AQ48:BH48"/>
    <mergeCell ref="BK48:CA48"/>
    <mergeCell ref="EX41:FI41"/>
    <mergeCell ref="DN44:DY44"/>
    <mergeCell ref="DZ44:EK44"/>
    <mergeCell ref="EL44:EW44"/>
    <mergeCell ref="H41:CK41"/>
    <mergeCell ref="CL41:CS41"/>
    <mergeCell ref="CT41:DA41"/>
    <mergeCell ref="DB41:DM41"/>
    <mergeCell ref="DN41:DY41"/>
    <mergeCell ref="DZ41:EK41"/>
    <mergeCell ref="EL41:EW41"/>
    <mergeCell ref="H42:CK45"/>
    <mergeCell ref="CL42:CS45"/>
    <mergeCell ref="CT42:DA42"/>
    <mergeCell ref="DB42:DM42"/>
    <mergeCell ref="CT43:DA43"/>
    <mergeCell ref="DB43:DM43"/>
    <mergeCell ref="DB44:DM44"/>
    <mergeCell ref="CT45:DA45"/>
    <mergeCell ref="DB45:DM45"/>
    <mergeCell ref="AM49:BD49"/>
    <mergeCell ref="BG49:BX49"/>
    <mergeCell ref="CA49:CR49"/>
    <mergeCell ref="AM50:BD50"/>
    <mergeCell ref="BG50:BX50"/>
    <mergeCell ref="CA50:CR50"/>
    <mergeCell ref="I51:J51"/>
    <mergeCell ref="K51:M51"/>
    <mergeCell ref="N51:O51"/>
    <mergeCell ref="Q51:AE51"/>
    <mergeCell ref="AF51:AH51"/>
    <mergeCell ref="AI51:AK51"/>
    <mergeCell ref="A55:CM55"/>
    <mergeCell ref="A56:CM56"/>
    <mergeCell ref="A58:Y58"/>
    <mergeCell ref="AH58:CM58"/>
    <mergeCell ref="A59:Y59"/>
    <mergeCell ref="AH59:CM59"/>
    <mergeCell ref="A61:B61"/>
    <mergeCell ref="C61:E61"/>
    <mergeCell ref="F61:G61"/>
    <mergeCell ref="I61:W61"/>
    <mergeCell ref="X61:Z61"/>
    <mergeCell ref="AA61:AC61"/>
    <mergeCell ref="AD61:AF61"/>
    <mergeCell ref="A42:G45"/>
    <mergeCell ref="EX42:FI45"/>
    <mergeCell ref="DN42:DY43"/>
    <mergeCell ref="DZ42:EK43"/>
    <mergeCell ref="EL42:EW43"/>
    <mergeCell ref="EX37:FI40"/>
    <mergeCell ref="DN37:DY38"/>
    <mergeCell ref="DZ37:EK38"/>
    <mergeCell ref="EL37:EW38"/>
    <mergeCell ref="DN45:DY45"/>
    <mergeCell ref="DZ45:EK45"/>
    <mergeCell ref="EL45:EW45"/>
    <mergeCell ref="DN40:DY40"/>
    <mergeCell ref="DZ40:EK40"/>
    <mergeCell ref="EL40:EW40"/>
    <mergeCell ref="A41:G41"/>
    <mergeCell ref="EL39:EW39"/>
    <mergeCell ref="CT44:DA44"/>
    <mergeCell ref="A37:G40"/>
    <mergeCell ref="DN39:DY39"/>
    <mergeCell ref="DZ39:EK39"/>
    <mergeCell ref="CT37:DA37"/>
    <mergeCell ref="CT38:DA38"/>
    <mergeCell ref="CT39:DA39"/>
  </mergeCells>
  <pageMargins left="0.47244094488188998" right="0.39370078740157499" top="0.70866141732283505" bottom="0.31496062992126" header="0.196850393700787" footer="0.196850393700787"/>
  <pageSetup paperSize="9" scale="93" orientation="landscape" r:id="rId1"/>
  <headerFooter alignWithMargins="0"/>
  <rowBreaks count="1" manualBreakCount="1">
    <brk id="24" max="1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стр.1_4</vt:lpstr>
      <vt:lpstr>стр.5_7</vt:lpstr>
      <vt:lpstr>стр.1_4!Заголовки_для_печати</vt:lpstr>
      <vt:lpstr>стр.1_4!Область_печати</vt:lpstr>
      <vt:lpstr>стр.5_7!Область_печати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Света</cp:lastModifiedBy>
  <cp:lastPrinted>2023-02-28T01:02:36Z</cp:lastPrinted>
  <dcterms:created xsi:type="dcterms:W3CDTF">2011-01-11T10:25:00Z</dcterms:created>
  <dcterms:modified xsi:type="dcterms:W3CDTF">2023-02-28T01:02:40Z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